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Dział I" sheetId="1" r:id="rId1"/>
    <sheet name="Dział II" sheetId="2" r:id="rId2"/>
    <sheet name="Dział III" sheetId="3" r:id="rId3"/>
    <sheet name="Dział IV" sheetId="4" r:id="rId4"/>
    <sheet name="Dział V" sheetId="5" r:id="rId5"/>
  </sheets>
  <externalReferences>
    <externalReference r:id="rId8"/>
  </externalReferences>
  <definedNames/>
  <calcPr fullCalcOnLoad="1"/>
</workbook>
</file>

<file path=xl/comments1.xml><?xml version="1.0" encoding="utf-8"?>
<comments xmlns="http://schemas.openxmlformats.org/spreadsheetml/2006/main">
  <authors>
    <author>Piotr Jagielski</author>
    <author>pjagielski</author>
  </authors>
  <commentList>
    <comment ref="F46" authorId="0">
      <text>
        <r>
          <rPr>
            <b/>
            <sz val="8"/>
            <rFont val="Tahoma"/>
            <family val="2"/>
          </rPr>
          <t>Piotr Jagielski:</t>
        </r>
        <r>
          <rPr>
            <sz val="8"/>
            <rFont val="Tahoma"/>
            <family val="2"/>
          </rPr>
          <t xml:space="preserve">
Uczelnia wypłaca wynagrodzenia z innych tytułów niż wynikające ze stosunku pracy. Kwota wpisana nie może być równa lub większa niż wpisana w wierszu 31.</t>
        </r>
      </text>
    </comment>
    <comment ref="F52" authorId="0">
      <text>
        <r>
          <rPr>
            <b/>
            <sz val="8"/>
            <rFont val="Tahoma"/>
            <family val="2"/>
          </rPr>
          <t>Piotr Jagielski:</t>
        </r>
        <r>
          <rPr>
            <sz val="8"/>
            <rFont val="Tahoma"/>
            <family val="2"/>
          </rPr>
          <t xml:space="preserve">
Czerwone tło zniknie po prawidłowym wypełnieniu pól 36, 38 i 39.</t>
        </r>
      </text>
    </comment>
    <comment ref="F54" authorId="1">
      <text>
        <r>
          <rPr>
            <b/>
            <sz val="12"/>
            <rFont val="Tahoma"/>
            <family val="2"/>
          </rPr>
          <t>pjagielski:</t>
        </r>
        <r>
          <rPr>
            <sz val="12"/>
            <rFont val="Tahoma"/>
            <family val="2"/>
          </rPr>
          <t xml:space="preserve">
Odpis na własny fundusz stypendialny planuje się zgodnie z § 12 ust. 2 rozporządzenia Rady Ministrów z dnia 22 grudnia 2006 r. w sprawie szczegółowych zasad gospodarki finansowej uczelni publicznych (Dz. U. Nr 246 poz. 1796). Przekreślenie oznacza iż wpisana kwota jest niezgodna z zapisami rozporządzenia.
Jeżeli uczelnia wykazała stratę na koniec roku to w wierszu 38 proszę nic nie wpisywać (nawet "0").</t>
        </r>
      </text>
    </comment>
    <comment ref="G46" authorId="0">
      <text>
        <r>
          <rPr>
            <b/>
            <sz val="8"/>
            <rFont val="Tahoma"/>
            <family val="2"/>
          </rPr>
          <t>Piotr Jagielski:</t>
        </r>
        <r>
          <rPr>
            <sz val="8"/>
            <rFont val="Tahoma"/>
            <family val="2"/>
          </rPr>
          <t xml:space="preserve">
Uczelnia wypłaca wynagrodzenia z innych tytułów niż wynikające ze stosunku pracy. Kwota wpisana nie może być równa lub większa niż wpisana w wierszu 31.</t>
        </r>
      </text>
    </comment>
    <comment ref="G52" authorId="0">
      <text>
        <r>
          <rPr>
            <b/>
            <sz val="8"/>
            <rFont val="Tahoma"/>
            <family val="2"/>
          </rPr>
          <t>Piotr Jagielski:</t>
        </r>
        <r>
          <rPr>
            <sz val="8"/>
            <rFont val="Tahoma"/>
            <family val="2"/>
          </rPr>
          <t xml:space="preserve">
Czerwone tło zniknie po prawidłowym wypełnieniu pól 36, 38 i 39.</t>
        </r>
      </text>
    </comment>
    <comment ref="G54" authorId="1">
      <text>
        <r>
          <rPr>
            <b/>
            <sz val="12"/>
            <rFont val="Tahoma"/>
            <family val="2"/>
          </rPr>
          <t>pjagielski:</t>
        </r>
        <r>
          <rPr>
            <sz val="12"/>
            <rFont val="Tahoma"/>
            <family val="2"/>
          </rPr>
          <t xml:space="preserve">
Odpis na własny fundusz stypendialny planuje się zgodnie z § 12 ust. 2 rozporządzenia Rady Ministrów z dnia 22 grudnia 2006 r. w sprawie szczegółowych zasad gospodarki finansowej uczelni publicznych (Dz. U. Nr 246 poz. 1796). Przekreślenie oznacza iż wpisana kwota jest niezgodna z zapisami rozporządzenia.
Jeżeli uczelnia wykazała stratę na koniec roku to w wierszu 38 proszę nic nie wpisywać (nawet "0").</t>
        </r>
      </text>
    </comment>
  </commentList>
</comments>
</file>

<file path=xl/comments2.xml><?xml version="1.0" encoding="utf-8"?>
<comments xmlns="http://schemas.openxmlformats.org/spreadsheetml/2006/main">
  <authors>
    <author>Piotr Jagielski</author>
  </authors>
  <commentList>
    <comment ref="E9" authorId="0">
      <text>
        <r>
          <rPr>
            <b/>
            <sz val="8"/>
            <rFont val="Tahoma"/>
            <family val="2"/>
          </rPr>
          <t>Piotr Jagielski:</t>
        </r>
        <r>
          <rPr>
            <sz val="8"/>
            <rFont val="Tahoma"/>
            <family val="2"/>
          </rPr>
          <t xml:space="preserve">
wartość nie może być większa niż 6% dotacji wskazanej w wierszu 03</t>
        </r>
      </text>
    </comment>
    <comment ref="E33" authorId="0">
      <text>
        <r>
          <rPr>
            <b/>
            <sz val="8"/>
            <rFont val="Tahoma"/>
            <family val="2"/>
          </rPr>
          <t>Piotr Jagielski:</t>
        </r>
        <r>
          <rPr>
            <sz val="8"/>
            <rFont val="Tahoma"/>
            <family val="2"/>
          </rPr>
          <t xml:space="preserve">
wartość nie może być mniejsza niż suma wierszy 29, 30, 31.</t>
        </r>
      </text>
    </comment>
    <comment ref="E37" authorId="0">
      <text>
        <r>
          <rPr>
            <b/>
            <sz val="8"/>
            <rFont val="Tahoma"/>
            <family val="2"/>
          </rPr>
          <t>Piotr Jagielski:</t>
        </r>
        <r>
          <rPr>
            <sz val="8"/>
            <rFont val="Tahoma"/>
            <family val="2"/>
          </rPr>
          <t xml:space="preserve">
wpisana wartość nie może być większa niż zaokrąglone do jednego miejsca po przecinku 0,2% dotacji wpisanej w wierszu 03.</t>
        </r>
      </text>
    </comment>
    <comment ref="F9" authorId="0">
      <text>
        <r>
          <rPr>
            <b/>
            <sz val="8"/>
            <rFont val="Tahoma"/>
            <family val="2"/>
          </rPr>
          <t>Piotr Jagielski:</t>
        </r>
        <r>
          <rPr>
            <sz val="8"/>
            <rFont val="Tahoma"/>
            <family val="2"/>
          </rPr>
          <t xml:space="preserve">
wartość nie może być większa niż 6% dotacji wskazanej w wierszu 03</t>
        </r>
      </text>
    </comment>
    <comment ref="F33" authorId="0">
      <text>
        <r>
          <rPr>
            <b/>
            <sz val="8"/>
            <rFont val="Tahoma"/>
            <family val="2"/>
          </rPr>
          <t>Piotr Jagielski:</t>
        </r>
        <r>
          <rPr>
            <sz val="8"/>
            <rFont val="Tahoma"/>
            <family val="2"/>
          </rPr>
          <t xml:space="preserve">
wartość nie może być mniejsza niż suma wierszy 29, 30, 31.</t>
        </r>
      </text>
    </comment>
    <comment ref="F37" authorId="0">
      <text>
        <r>
          <rPr>
            <b/>
            <sz val="8"/>
            <rFont val="Tahoma"/>
            <family val="2"/>
          </rPr>
          <t>Piotr Jagielski:</t>
        </r>
        <r>
          <rPr>
            <sz val="8"/>
            <rFont val="Tahoma"/>
            <family val="2"/>
          </rPr>
          <t xml:space="preserve">
wpisana wartość nie może być większa niż zaokrąglone do jednego miejsca po przecinku 0,2% dotacji wpisanej w wierszu 03.</t>
        </r>
      </text>
    </comment>
  </commentList>
</comments>
</file>

<file path=xl/comments3.xml><?xml version="1.0" encoding="utf-8"?>
<comments xmlns="http://schemas.openxmlformats.org/spreadsheetml/2006/main">
  <authors>
    <author>Piotr Jagielski</author>
    <author>pjagielski</author>
  </authors>
  <commentList>
    <comment ref="F6" authorId="0">
      <text>
        <r>
          <rPr>
            <b/>
            <sz val="8"/>
            <rFont val="Tahoma"/>
            <family val="2"/>
          </rPr>
          <t>Piotr Jagielski:</t>
        </r>
        <r>
          <rPr>
            <sz val="8"/>
            <rFont val="Tahoma"/>
            <family val="2"/>
          </rPr>
          <t xml:space="preserve">
wartość komórki nie może być mniejsza nizsuma wierszy 37, 38, 39.</t>
        </r>
      </text>
    </comment>
    <comment ref="F10" authorId="1">
      <text>
        <r>
          <rPr>
            <b/>
            <sz val="8"/>
            <rFont val="Tahoma"/>
            <family val="2"/>
          </rPr>
          <t>pjagielski:</t>
        </r>
        <r>
          <rPr>
            <sz val="8"/>
            <rFont val="Tahoma"/>
            <family val="2"/>
          </rPr>
          <t xml:space="preserve">
Wartość komórki nie może być mniejsza od sumy wierszy 38 i 39.
</t>
        </r>
      </text>
    </comment>
    <comment ref="G6" authorId="0">
      <text>
        <r>
          <rPr>
            <b/>
            <sz val="8"/>
            <rFont val="Tahoma"/>
            <family val="2"/>
          </rPr>
          <t>Piotr Jagielski:</t>
        </r>
        <r>
          <rPr>
            <sz val="8"/>
            <rFont val="Tahoma"/>
            <family val="2"/>
          </rPr>
          <t xml:space="preserve">
wartość komórki nie może być mniejsza nizsuma wierszy 37, 38, 39.</t>
        </r>
      </text>
    </comment>
    <comment ref="G10" authorId="1">
      <text>
        <r>
          <rPr>
            <b/>
            <sz val="8"/>
            <rFont val="Tahoma"/>
            <family val="2"/>
          </rPr>
          <t>pjagielski:</t>
        </r>
        <r>
          <rPr>
            <sz val="8"/>
            <rFont val="Tahoma"/>
            <family val="2"/>
          </rPr>
          <t xml:space="preserve">
Wartość komórki nie może być mniejsza od sumy wierszy 38 i 39.
</t>
        </r>
      </text>
    </comment>
  </commentList>
</comments>
</file>

<file path=xl/sharedStrings.xml><?xml version="1.0" encoding="utf-8"?>
<sst xmlns="http://schemas.openxmlformats.org/spreadsheetml/2006/main" count="299" uniqueCount="183">
  <si>
    <t>………………..………………….</t>
  </si>
  <si>
    <t xml:space="preserve">         (pieczątka uczelni)</t>
  </si>
  <si>
    <t>PAŃSTWOWA WYŻSZA SZKOŁA ZAWODOWA W GŁOGOWIE</t>
  </si>
  <si>
    <t>nazwa uczelni</t>
  </si>
  <si>
    <r>
      <t>Dział I. Rachunek zysków i strat</t>
    </r>
    <r>
      <rPr>
        <sz val="12"/>
        <rFont val="Times New Roman"/>
        <family val="1"/>
      </rPr>
      <t xml:space="preserve">   –   w tysiącach złotych z jednym znakiem po przecinku</t>
    </r>
  </si>
  <si>
    <t xml:space="preserve"> </t>
  </si>
  <si>
    <t>WYSZCZEGÓLNIENIE</t>
  </si>
  <si>
    <r>
      <t>A.  Przychody z działalności operacyjnej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(02+</t>
    </r>
    <r>
      <rPr>
        <sz val="12"/>
        <color indexed="8"/>
        <rFont val="Times New Roman"/>
        <family val="1"/>
      </rPr>
      <t>21</t>
    </r>
    <r>
      <rPr>
        <sz val="12"/>
        <rFont val="Times New Roman"/>
        <family val="1"/>
      </rPr>
      <t>)</t>
    </r>
  </si>
  <si>
    <t>01</t>
  </si>
  <si>
    <r>
      <t xml:space="preserve">  Przychody z </t>
    </r>
    <r>
      <rPr>
        <b/>
        <sz val="12"/>
        <color indexed="8"/>
        <rFont val="Times New Roman"/>
        <family val="1"/>
      </rPr>
      <t>podstawowej</t>
    </r>
    <r>
      <rPr>
        <b/>
        <sz val="12"/>
        <rFont val="Times New Roman"/>
        <family val="1"/>
      </rPr>
      <t xml:space="preserve"> działalności operacyjnej</t>
    </r>
    <r>
      <rPr>
        <sz val="12"/>
        <rFont val="Times New Roman"/>
        <family val="1"/>
      </rPr>
      <t xml:space="preserve"> (03+10+19+20)</t>
    </r>
  </si>
  <si>
    <t>02</t>
  </si>
  <si>
    <t>Przychody ogółem z działalności dydaktycznej (04+05+06+08)</t>
  </si>
  <si>
    <t>03</t>
  </si>
  <si>
    <t>z tego</t>
  </si>
  <si>
    <t xml:space="preserve">dotacje z budżetu państwa </t>
  </si>
  <si>
    <t>04</t>
  </si>
  <si>
    <t>środki z budżetów jednostek samorządu terytorialnego lub ich związków</t>
  </si>
  <si>
    <t>05</t>
  </si>
  <si>
    <t>opłaty za świadczone usługi edukacyjne</t>
  </si>
  <si>
    <t>06</t>
  </si>
  <si>
    <t>w tym</t>
  </si>
  <si>
    <t xml:space="preserve"> na studiach niestacjonarnych</t>
  </si>
  <si>
    <t>07</t>
  </si>
  <si>
    <t xml:space="preserve">pozostałe </t>
  </si>
  <si>
    <t>08</t>
  </si>
  <si>
    <t>środki zagraniczne oraz współfinansowanie krajowe</t>
  </si>
  <si>
    <t>09</t>
  </si>
  <si>
    <t>Przychody ogółem z działalności badawczej (11+12+13+15+16+17)</t>
  </si>
  <si>
    <t>dotacje na finansowanie działalności statutowej</t>
  </si>
  <si>
    <t>środki na realizację projektów finansowanych przez NCBiR oraz NCN</t>
  </si>
  <si>
    <t>środki na finansowanie współpracy naukowej z zagranicą</t>
  </si>
  <si>
    <t xml:space="preserve"> zagraniczne środki finansowe niepodlegające zwrotowi</t>
  </si>
  <si>
    <t>sprzedaż pozostałych prac i usług badawczych i rozwojowych</t>
  </si>
  <si>
    <t>środki na realizację programów lub przedsięwzięć określonych przez Ministra</t>
  </si>
  <si>
    <t>Przychody ogółem z działalności gospodarczej wyodrębnionej</t>
  </si>
  <si>
    <t>Koszt wytworzenia świadczeń na własne potrzeby jednostki</t>
  </si>
  <si>
    <r>
      <t xml:space="preserve">Pozostałe przychody  </t>
    </r>
    <r>
      <rPr>
        <sz val="12"/>
        <rFont val="Times New Roman"/>
        <family val="1"/>
      </rPr>
      <t>(22+23)</t>
    </r>
  </si>
  <si>
    <t>Przychody ze sprzedaży towarów i materiałów</t>
  </si>
  <si>
    <t xml:space="preserve">Pozostałe przychody operacyjne </t>
  </si>
  <si>
    <r>
      <t>cd. działu I.  Rachunek zysków i strat</t>
    </r>
    <r>
      <rPr>
        <sz val="12"/>
        <rFont val="Times New Roman"/>
        <family val="1"/>
      </rPr>
      <t xml:space="preserve">  –  w tysiącach złotych z jednym znakiem po przecinku</t>
    </r>
  </si>
  <si>
    <r>
      <t xml:space="preserve">B. Koszty działalności operacyjnej </t>
    </r>
    <r>
      <rPr>
        <sz val="14"/>
        <rFont val="Times New Roman"/>
        <family val="1"/>
      </rPr>
      <t>(25+42)</t>
    </r>
  </si>
  <si>
    <r>
      <t xml:space="preserve">Koszty podstawowej działalności operacyjnej </t>
    </r>
    <r>
      <rPr>
        <sz val="12"/>
        <rFont val="Times New Roman"/>
        <family val="1"/>
      </rPr>
      <t xml:space="preserve"> (37)</t>
    </r>
  </si>
  <si>
    <t>Amortyzacja</t>
  </si>
  <si>
    <t>Zużycie materiałów i energii</t>
  </si>
  <si>
    <t>Usługi obce</t>
  </si>
  <si>
    <t>Podatki i opłaty</t>
  </si>
  <si>
    <t>Wynagrodzenia</t>
  </si>
  <si>
    <t xml:space="preserve">w tym </t>
  </si>
  <si>
    <t>wynikające ze stosunku pracy</t>
  </si>
  <si>
    <t>Ubezpieczenia społeczne i inne świadczenia na rzecz pracowników</t>
  </si>
  <si>
    <t>Pozostałe koszty rodzajowe</t>
  </si>
  <si>
    <t>aparatura naukowo-badawcza</t>
  </si>
  <si>
    <t>Ogółem koszty rodzajowe (26+27+28+29+30+32+33)</t>
  </si>
  <si>
    <t>Zmiana stanu produktów ( +, – )</t>
  </si>
  <si>
    <t>Ogółem koszty własne podstawowej działalności operacyjnej (35+36)</t>
  </si>
  <si>
    <t>działalności dydaktycznej</t>
  </si>
  <si>
    <t>kwota odpisu na własny fundusz stypendialny</t>
  </si>
  <si>
    <t>działalności badawczej</t>
  </si>
  <si>
    <t>działalności gospodarczej wyodrębnionej</t>
  </si>
  <si>
    <r>
      <t xml:space="preserve">Pozostałe koszty </t>
    </r>
    <r>
      <rPr>
        <sz val="12"/>
        <rFont val="Times New Roman"/>
        <family val="1"/>
      </rPr>
      <t>(43+44)</t>
    </r>
  </si>
  <si>
    <t xml:space="preserve">Wartość sprzedanych towarów i materiałów </t>
  </si>
  <si>
    <t>Pozostałe koszty operacyjne</t>
  </si>
  <si>
    <r>
      <t xml:space="preserve">C. Zysk (strata) z działalności operacyjnej </t>
    </r>
    <r>
      <rPr>
        <sz val="14"/>
        <rFont val="Times New Roman"/>
        <family val="1"/>
      </rPr>
      <t xml:space="preserve"> (01-24)</t>
    </r>
  </si>
  <si>
    <t>D. Przychody finansowe</t>
  </si>
  <si>
    <t>E. Koszty finansowe</t>
  </si>
  <si>
    <r>
      <t xml:space="preserve">F. Zysk (strata) z działalności </t>
    </r>
    <r>
      <rPr>
        <sz val="14"/>
        <rFont val="Times New Roman"/>
        <family val="1"/>
      </rPr>
      <t>(45+46-47)</t>
    </r>
  </si>
  <si>
    <r>
      <t xml:space="preserve">G. Wynik zdarzeń nadzwyczajnych </t>
    </r>
    <r>
      <rPr>
        <sz val="14"/>
        <rFont val="Times New Roman"/>
        <family val="1"/>
      </rPr>
      <t>(50-51)</t>
    </r>
  </si>
  <si>
    <t>Zyski nadzwyczajne</t>
  </si>
  <si>
    <t>Straty nadzwyczajne</t>
  </si>
  <si>
    <r>
      <t xml:space="preserve">H. Zysk (strata) brutto </t>
    </r>
    <r>
      <rPr>
        <sz val="14"/>
        <rFont val="Times New Roman"/>
        <family val="1"/>
      </rPr>
      <t>(48+49)</t>
    </r>
  </si>
  <si>
    <t>I.  Podatek dochodowy</t>
  </si>
  <si>
    <t>J.  Pozostałe obowiązkowe zmniejszenie zysku (zwiększenie straty)</t>
  </si>
  <si>
    <r>
      <t xml:space="preserve">K. Zysk (strata) netto </t>
    </r>
    <r>
      <rPr>
        <sz val="14"/>
        <rFont val="Times New Roman"/>
        <family val="1"/>
      </rPr>
      <t>(52-53-54)</t>
    </r>
  </si>
  <si>
    <t>Plan po zmianach na 2011 rok</t>
  </si>
  <si>
    <t>Wykonanie za 2011 rok</t>
  </si>
  <si>
    <t>Sprawozdanie z wykonania planu rzeczowo-finansowego za 2011 r.</t>
  </si>
  <si>
    <r>
      <t xml:space="preserve">Dział II. Fundusz pomocy materialnej dla studentów i doktorantów </t>
    </r>
    <r>
      <rPr>
        <sz val="12"/>
        <rFont val="Times New Roman"/>
        <family val="1"/>
      </rPr>
      <t xml:space="preserve"> –  w tysiącach złotych z jednym znakiem po przecinku</t>
    </r>
  </si>
  <si>
    <t>stan funduszu na początek roku</t>
  </si>
  <si>
    <t>zwiększenia ogółem (04+06+07+08)</t>
  </si>
  <si>
    <t>zmniejszenia ogółem</t>
  </si>
  <si>
    <r>
      <t>Stan funduszu na koniec okresu sprawozdawczego</t>
    </r>
    <r>
      <rPr>
        <sz val="12"/>
        <rFont val="Times New Roman"/>
        <family val="1"/>
      </rPr>
      <t xml:space="preserve"> (01+03-09)</t>
    </r>
  </si>
  <si>
    <t>z dotacji budżetu państwa</t>
  </si>
  <si>
    <t>dotacja z budżetu państwa</t>
  </si>
  <si>
    <t>w tym prze-
znaczona na</t>
  </si>
  <si>
    <t>opłaty za korzystanie z domów studenckich</t>
  </si>
  <si>
    <t>opłaty za korzystanie ze stołówek studenckich</t>
  </si>
  <si>
    <t>inne przychody</t>
  </si>
  <si>
    <t>dla studentów (11+12+13+14+15+16+17+18+19)</t>
  </si>
  <si>
    <t>dla doktorantów (21+22+23+24+25+26+27+28)</t>
  </si>
  <si>
    <t>koszty utrzymania domów i stołówek studenckich</t>
  </si>
  <si>
    <t>koszty realizacji zadań związanych z przyznawaniem i wypłacaniem stypendiów i zapomóg dla studentów i doktorantów</t>
  </si>
  <si>
    <t>pomoc materialną dla doktorantów</t>
  </si>
  <si>
    <t xml:space="preserve">stypendia socjalne </t>
  </si>
  <si>
    <t>stypendia specjalne dla osób niepełnosprawnych</t>
  </si>
  <si>
    <t>stypendium za wyniki w nauce lub sporcie</t>
  </si>
  <si>
    <t>stypendium rektora dla najlepszych studentów</t>
  </si>
  <si>
    <t>stypendium ministra za osiągnięcia w nauce</t>
  </si>
  <si>
    <t>stypendium ministra za wybitne osiągnięcia sportowe</t>
  </si>
  <si>
    <t>stypendium na wyżywienie</t>
  </si>
  <si>
    <t>stypendium mieszkaniowe</t>
  </si>
  <si>
    <t>zapomogi</t>
  </si>
  <si>
    <t>stypendium za wyniki w nauce</t>
  </si>
  <si>
    <t>stypendium dla najlepszych doktorantów</t>
  </si>
  <si>
    <t>stypendium specjalne dla osób niepełnosprawnych</t>
  </si>
  <si>
    <t>stypendium ministra za wybitne osiągnięcia</t>
  </si>
  <si>
    <t xml:space="preserve">wynagrodzenia </t>
  </si>
  <si>
    <t>składki na ubezpieczenia społeczne i fundusz pracy</t>
  </si>
  <si>
    <t xml:space="preserve">remonty i modernizacja </t>
  </si>
  <si>
    <r>
      <t>Dział III.  Pozostałe fundusze uczelni</t>
    </r>
    <r>
      <rPr>
        <sz val="12"/>
        <rFont val="Times New Roman"/>
        <family val="1"/>
      </rPr>
      <t xml:space="preserve">  –  w tysiącach złotych z jednym znakiem po przecinku</t>
    </r>
  </si>
  <si>
    <t>Fundusz zasadniczy</t>
  </si>
  <si>
    <t>zwiększenia ogółem</t>
  </si>
  <si>
    <t>odpisy z zysku netto</t>
  </si>
  <si>
    <t>równowartość zakończonych i oddanych do użytkowania inwestycji budowlanych</t>
  </si>
  <si>
    <t>aktualizacja wyceny środków trwałych</t>
  </si>
  <si>
    <t>pokrycie straty netto</t>
  </si>
  <si>
    <r>
      <t>stan funduszu na koniec okresu sprawozdawczego</t>
    </r>
    <r>
      <rPr>
        <sz val="12"/>
        <rFont val="Times New Roman"/>
        <family val="1"/>
      </rPr>
      <t xml:space="preserve"> (01+02-06)</t>
    </r>
  </si>
  <si>
    <t>Zakładowy fundusz świadczeń socjalnych</t>
  </si>
  <si>
    <r>
      <t>stan funduszu na koniec okresu sprawozdawczego</t>
    </r>
    <r>
      <rPr>
        <sz val="12"/>
        <rFont val="Times New Roman"/>
        <family val="1"/>
      </rPr>
      <t xml:space="preserve"> (10+11-12)</t>
    </r>
  </si>
  <si>
    <t>Własny fundusz stypendialny</t>
  </si>
  <si>
    <t>kwota odpisu w ciężar kosztów działalności dydaktycznej</t>
  </si>
  <si>
    <r>
      <t>stan funduszu na koniec okresu sprawozdawczego</t>
    </r>
    <r>
      <rPr>
        <sz val="12"/>
        <rFont val="Times New Roman"/>
        <family val="1"/>
      </rPr>
      <t xml:space="preserve"> (14+15-17)</t>
    </r>
  </si>
  <si>
    <t>Fundusz wdrożeniowy</t>
  </si>
  <si>
    <t>stan funduszu na początek roku *</t>
  </si>
  <si>
    <t>zwiększenie ogółem</t>
  </si>
  <si>
    <t>zmniejszenie ogółem</t>
  </si>
  <si>
    <r>
      <t>stan funduszu na koniec okresu sprawozdawczego</t>
    </r>
    <r>
      <rPr>
        <sz val="12"/>
        <rFont val="Times New Roman"/>
        <family val="1"/>
      </rPr>
      <t xml:space="preserve"> (19+20-21)</t>
    </r>
  </si>
  <si>
    <t>Inne fundusze tworzone na podstawie odrębnych ustaw</t>
  </si>
  <si>
    <t xml:space="preserve">stan funduszu na początek roku </t>
  </si>
  <si>
    <r>
      <t>stan funduszu na koniec okresu sprawozdawczego</t>
    </r>
    <r>
      <rPr>
        <sz val="12"/>
        <rFont val="Times New Roman"/>
        <family val="1"/>
      </rPr>
      <t xml:space="preserve"> (23+24-25)</t>
    </r>
  </si>
  <si>
    <r>
      <t xml:space="preserve">* Uczelnie wykazujące środki w funduszu wdrożeniowym przedstawiają w części opisowej wykaz umów zawartych przed dniem 31 grudnia 2006 r. </t>
    </r>
    <r>
      <rPr>
        <sz val="10"/>
        <rFont val="Czcionka tekstu podstawowego"/>
        <family val="0"/>
      </rPr>
      <t>−</t>
    </r>
    <r>
      <rPr>
        <sz val="10"/>
        <rFont val="Arial"/>
        <family val="2"/>
      </rPr>
      <t xml:space="preserve"> na podstawie których funkcjonuje w uczelni ww. fundusz − z uwzględnieniem terminu ich zakończenia. </t>
    </r>
  </si>
  <si>
    <t>L. p</t>
  </si>
  <si>
    <t>Wyszczególnienie</t>
  </si>
  <si>
    <t>Zatrudnienie</t>
  </si>
  <si>
    <t>Wynagrodzenia wynikające ze stosunku pracy (4+6)</t>
  </si>
  <si>
    <t xml:space="preserve"> z tego</t>
  </si>
  <si>
    <t>osobowe</t>
  </si>
  <si>
    <t>dodatkowe wynagrodzenie roczne</t>
  </si>
  <si>
    <t>nagrody rektora</t>
  </si>
  <si>
    <t xml:space="preserve"> Razem </t>
  </si>
  <si>
    <t xml:space="preserve">    z tego </t>
  </si>
  <si>
    <t>Nauczyciele akademiccy</t>
  </si>
  <si>
    <t>z tego w grupach stanowisk</t>
  </si>
  <si>
    <t>profesorów</t>
  </si>
  <si>
    <t>docentów, adiunktów                              i starszych wykładowców</t>
  </si>
  <si>
    <t>asystentów, wykładowców, lektorów i instruktorów</t>
  </si>
  <si>
    <t>Pracownicy niebędący nauczycielami akademickimi</t>
  </si>
  <si>
    <t xml:space="preserve"> w tym </t>
  </si>
  <si>
    <t>w ramach działalności dydaktycznej</t>
  </si>
  <si>
    <t>Należy podać:</t>
  </si>
  <si>
    <t>Dział III. Zatrudnienie  i wynagrodzenia w grupach stanowisk</t>
  </si>
  <si>
    <r>
      <t>- przeciętne zatrudnienie w przeliczeniu na</t>
    </r>
    <r>
      <rPr>
        <b/>
        <sz val="12"/>
        <rFont val="Arial"/>
        <family val="2"/>
      </rPr>
      <t xml:space="preserve"> pełne etaty </t>
    </r>
  </si>
  <si>
    <r>
      <t xml:space="preserve">- wynagrodzenia w  </t>
    </r>
    <r>
      <rPr>
        <b/>
        <sz val="12"/>
        <rFont val="Arial"/>
        <family val="2"/>
      </rPr>
      <t>tysiącach złotych</t>
    </r>
    <r>
      <rPr>
        <sz val="12"/>
        <rFont val="Arial"/>
        <family val="2"/>
      </rPr>
      <t xml:space="preserve"> z jednym znakiem po przecinku</t>
    </r>
  </si>
  <si>
    <r>
      <t xml:space="preserve">- dane o zatrudnieniu i wynagrodzeniach należy podać w ujęciu klasyfikacyjnym </t>
    </r>
    <r>
      <rPr>
        <b/>
        <sz val="12"/>
        <rFont val="Arial"/>
        <family val="2"/>
      </rPr>
      <t>sprawozdania Rb-70</t>
    </r>
  </si>
  <si>
    <t xml:space="preserve"> PLAN PO ZMIANACH NA  2011 r.</t>
  </si>
  <si>
    <t xml:space="preserve"> WYKONANIE ZA 2011 r.</t>
  </si>
  <si>
    <t>Dział V. Informacje rzeczowe i uzupełniające</t>
  </si>
  <si>
    <t>Jednostka miary</t>
  </si>
  <si>
    <t>Liczba studentów ogółem (02+04)</t>
  </si>
  <si>
    <t>osoby</t>
  </si>
  <si>
    <t>studiów stacjonarnych</t>
  </si>
  <si>
    <t>nowo przyjętych</t>
  </si>
  <si>
    <t>studiów niestacjonarnych</t>
  </si>
  <si>
    <t>Liczba studentów otrzymujących stypendia z funduszu pomocy materialnej dla studentów i doktorantów</t>
  </si>
  <si>
    <t>Liczba doktorantów otrzymujących stypendia z funduszu pomocy materialnej dla studentów i doktorantów</t>
  </si>
  <si>
    <t>Liczba miejsc w domach studenckich</t>
  </si>
  <si>
    <t>miejsca</t>
  </si>
  <si>
    <t>Liczba uczestników studiów doktoranckich ogółem</t>
  </si>
  <si>
    <t>uczestników stacjonarnych studiów doktoranckich</t>
  </si>
  <si>
    <t>Liczba uczestników studiów doktoranckich pobierających stypendium doktoranckie</t>
  </si>
  <si>
    <t>Kwota stypendiów doktoranckich</t>
  </si>
  <si>
    <t>tys. zł</t>
  </si>
  <si>
    <t>Koszty remontów budynków i lokali oraz obiektów inżynierii lądowej i wodnej (z wyjątkiem domów i stołówek studenckich)</t>
  </si>
  <si>
    <t xml:space="preserve">Nakłady na rzeczowe aktywa trwałe </t>
  </si>
  <si>
    <t>nakłady na urządzenia techniczne i maszyny, środki transportu i inne środki trwałe</t>
  </si>
  <si>
    <t>Magdalena Zarubajko</t>
  </si>
  <si>
    <t>76-8320435, zarubajko@pwsz.glogow.pl</t>
  </si>
  <si>
    <t xml:space="preserve">(imię, nazwisko, telefon, </t>
  </si>
  <si>
    <t>(pieczątka imienna i podpis Rektora)</t>
  </si>
  <si>
    <t>e-mail osoby sporządzającej)</t>
  </si>
  <si>
    <t>Wykonanie 
za 2011 rok</t>
  </si>
  <si>
    <t>31-03-2012</t>
  </si>
  <si>
    <t>…...……………...….</t>
  </si>
  <si>
    <t xml:space="preserve">                 (miejscowość, data)                  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</si>
</sst>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000"/>
    <numFmt numFmtId="166" formatCode="0.000"/>
  </numFmts>
  <fonts count="66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Czcionka tekstu podstawowego"/>
      <family val="0"/>
    </font>
    <font>
      <sz val="20"/>
      <name val="Times New Roman CE"/>
      <family val="1"/>
    </font>
    <font>
      <b/>
      <sz val="20"/>
      <name val="Times New Roman"/>
      <family val="1"/>
    </font>
    <font>
      <sz val="11"/>
      <color indexed="8"/>
      <name val="Czcionka tekstu podstawowego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hair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>
        <color indexed="8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 diagonalUp="1" diagonalDown="1">
      <left style="thin"/>
      <right style="thin"/>
      <top style="thin"/>
      <bottom style="thin"/>
      <diagonal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2" fillId="0" borderId="0">
      <alignment/>
      <protection/>
    </xf>
    <xf numFmtId="0" fontId="59" fillId="27" borderId="1" applyNumberFormat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2" fillId="0" borderId="0" xfId="52" applyAlignment="1" applyProtection="1">
      <alignment horizontal="center"/>
      <protection locked="0"/>
    </xf>
    <xf numFmtId="0" fontId="3" fillId="0" borderId="0" xfId="52" applyFont="1" applyProtection="1">
      <alignment/>
      <protection locked="0"/>
    </xf>
    <xf numFmtId="0" fontId="2" fillId="0" borderId="0" xfId="52" applyProtection="1">
      <alignment/>
      <protection locked="0"/>
    </xf>
    <xf numFmtId="0" fontId="5" fillId="0" borderId="0" xfId="52" applyFont="1" applyAlignment="1" applyProtection="1">
      <alignment horizontal="center" vertical="center" wrapText="1"/>
      <protection locked="0"/>
    </xf>
    <xf numFmtId="0" fontId="6" fillId="0" borderId="0" xfId="52" applyFont="1" applyAlignment="1" applyProtection="1">
      <alignment horizontal="center"/>
      <protection locked="0"/>
    </xf>
    <xf numFmtId="0" fontId="7" fillId="0" borderId="0" xfId="52" applyFont="1" applyAlignment="1">
      <alignment horizontal="left" vertical="center"/>
      <protection/>
    </xf>
    <xf numFmtId="0" fontId="2" fillId="0" borderId="0" xfId="52" applyAlignment="1">
      <alignment wrapText="1"/>
      <protection/>
    </xf>
    <xf numFmtId="0" fontId="2" fillId="0" borderId="0" xfId="52" applyAlignment="1">
      <alignment horizontal="center"/>
      <protection/>
    </xf>
    <xf numFmtId="0" fontId="2" fillId="0" borderId="0" xfId="52">
      <alignment/>
      <protection/>
    </xf>
    <xf numFmtId="0" fontId="8" fillId="0" borderId="10" xfId="44" applyFont="1" applyBorder="1" applyAlignment="1" applyProtection="1">
      <alignment horizontal="center" vertical="center" wrapText="1"/>
      <protection/>
    </xf>
    <xf numFmtId="0" fontId="11" fillId="0" borderId="11" xfId="52" applyFont="1" applyBorder="1" applyAlignment="1" applyProtection="1">
      <alignment horizontal="center" vertical="center"/>
      <protection/>
    </xf>
    <xf numFmtId="0" fontId="8" fillId="0" borderId="12" xfId="52" applyFont="1" applyFill="1" applyBorder="1" applyAlignment="1" applyProtection="1" quotePrefix="1">
      <alignment horizontal="center" vertical="center" wrapText="1"/>
      <protection/>
    </xf>
    <xf numFmtId="164" fontId="6" fillId="0" borderId="11" xfId="52" applyNumberFormat="1" applyFont="1" applyFill="1" applyBorder="1" applyAlignment="1" applyProtection="1" quotePrefix="1">
      <alignment horizontal="right" vertical="center" wrapText="1"/>
      <protection/>
    </xf>
    <xf numFmtId="164" fontId="15" fillId="0" borderId="11" xfId="52" applyNumberFormat="1" applyFont="1" applyFill="1" applyBorder="1" applyAlignment="1" applyProtection="1">
      <alignment horizontal="right" vertical="center"/>
      <protection/>
    </xf>
    <xf numFmtId="164" fontId="15" fillId="0" borderId="11" xfId="52" applyNumberFormat="1" applyFont="1" applyFill="1" applyBorder="1" applyAlignment="1" applyProtection="1">
      <alignment horizontal="right" vertical="center" wrapText="1"/>
      <protection/>
    </xf>
    <xf numFmtId="164" fontId="15" fillId="0" borderId="11" xfId="52" applyNumberFormat="1" applyFont="1" applyFill="1" applyBorder="1" applyAlignment="1" applyProtection="1">
      <alignment horizontal="right" vertical="center"/>
      <protection locked="0"/>
    </xf>
    <xf numFmtId="0" fontId="8" fillId="0" borderId="13" xfId="52" applyFont="1" applyFill="1" applyBorder="1" applyAlignment="1" applyProtection="1">
      <alignment vertical="center" wrapText="1"/>
      <protection/>
    </xf>
    <xf numFmtId="0" fontId="8" fillId="0" borderId="12" xfId="52" applyFont="1" applyFill="1" applyBorder="1" applyAlignment="1" applyProtection="1">
      <alignment horizontal="left" vertical="center" wrapText="1"/>
      <protection/>
    </xf>
    <xf numFmtId="0" fontId="8" fillId="0" borderId="13" xfId="52" applyFont="1" applyFill="1" applyBorder="1" applyAlignment="1" applyProtection="1">
      <alignment horizontal="left" vertical="center" wrapText="1"/>
      <protection/>
    </xf>
    <xf numFmtId="164" fontId="15" fillId="0" borderId="11" xfId="52" applyNumberFormat="1" applyFont="1" applyFill="1" applyBorder="1" applyAlignment="1" applyProtection="1">
      <alignment horizontal="right" vertical="center" wrapText="1"/>
      <protection locked="0"/>
    </xf>
    <xf numFmtId="0" fontId="8" fillId="0" borderId="14" xfId="44" applyFont="1" applyFill="1" applyBorder="1" applyAlignment="1" applyProtection="1">
      <alignment horizontal="left" vertical="center" wrapText="1"/>
      <protection/>
    </xf>
    <xf numFmtId="0" fontId="8" fillId="0" borderId="14" xfId="44" applyFont="1" applyFill="1" applyBorder="1" applyAlignment="1" applyProtection="1">
      <alignment vertical="center" wrapText="1"/>
      <protection/>
    </xf>
    <xf numFmtId="0" fontId="8" fillId="0" borderId="13" xfId="44" applyFont="1" applyFill="1" applyBorder="1" applyAlignment="1" applyProtection="1" quotePrefix="1">
      <alignment horizontal="center" vertical="center" wrapText="1"/>
      <protection/>
    </xf>
    <xf numFmtId="0" fontId="8" fillId="0" borderId="13" xfId="44" applyFont="1" applyFill="1" applyBorder="1" applyAlignment="1" applyProtection="1">
      <alignment horizontal="center" vertical="center" wrapText="1"/>
      <protection/>
    </xf>
    <xf numFmtId="0" fontId="8" fillId="0" borderId="15" xfId="52" applyFont="1" applyFill="1" applyBorder="1" applyAlignment="1" applyProtection="1">
      <alignment vertical="center" wrapText="1"/>
      <protection/>
    </xf>
    <xf numFmtId="0" fontId="8" fillId="0" borderId="16" xfId="52" applyFont="1" applyFill="1" applyBorder="1" applyAlignment="1" applyProtection="1">
      <alignment vertical="center" wrapText="1"/>
      <protection/>
    </xf>
    <xf numFmtId="0" fontId="8" fillId="0" borderId="17" xfId="44" applyFont="1" applyFill="1" applyBorder="1" applyAlignment="1" applyProtection="1">
      <alignment vertical="center" wrapText="1"/>
      <protection/>
    </xf>
    <xf numFmtId="0" fontId="8" fillId="0" borderId="18" xfId="52" applyFont="1" applyFill="1" applyBorder="1" applyAlignment="1" applyProtection="1" quotePrefix="1">
      <alignment horizontal="center" vertical="center" wrapText="1"/>
      <protection/>
    </xf>
    <xf numFmtId="164" fontId="15" fillId="0" borderId="19" xfId="52" applyNumberFormat="1" applyFont="1" applyFill="1" applyBorder="1" applyAlignment="1" applyProtection="1">
      <alignment horizontal="right" vertical="center"/>
      <protection locked="0"/>
    </xf>
    <xf numFmtId="0" fontId="7" fillId="0" borderId="0" xfId="52" applyFont="1" applyFill="1" applyBorder="1" applyAlignment="1">
      <alignment horizontal="left" wrapText="1"/>
      <protection/>
    </xf>
    <xf numFmtId="0" fontId="8" fillId="0" borderId="0" xfId="52" applyFont="1" applyFill="1" applyBorder="1" applyAlignment="1">
      <alignment horizontal="center" wrapText="1"/>
      <protection/>
    </xf>
    <xf numFmtId="0" fontId="11" fillId="0" borderId="20" xfId="52" applyFont="1" applyBorder="1" applyAlignment="1" applyProtection="1">
      <alignment horizontal="center" vertical="center"/>
      <protection/>
    </xf>
    <xf numFmtId="0" fontId="8" fillId="0" borderId="12" xfId="52" applyFont="1" applyFill="1" applyBorder="1" applyAlignment="1" applyProtection="1">
      <alignment horizontal="center" vertical="center" wrapText="1"/>
      <protection/>
    </xf>
    <xf numFmtId="164" fontId="6" fillId="0" borderId="20" xfId="52" applyNumberFormat="1" applyFont="1" applyFill="1" applyBorder="1" applyAlignment="1" applyProtection="1">
      <alignment vertical="center" wrapText="1"/>
      <protection/>
    </xf>
    <xf numFmtId="164" fontId="6" fillId="0" borderId="20" xfId="52" applyNumberFormat="1" applyFont="1" applyFill="1" applyBorder="1" applyAlignment="1" applyProtection="1">
      <alignment vertical="center"/>
      <protection/>
    </xf>
    <xf numFmtId="164" fontId="15" fillId="0" borderId="20" xfId="52" applyNumberFormat="1" applyFont="1" applyFill="1" applyBorder="1" applyAlignment="1" applyProtection="1">
      <alignment vertical="center"/>
      <protection locked="0"/>
    </xf>
    <xf numFmtId="0" fontId="8" fillId="0" borderId="21" xfId="0" applyFont="1" applyFill="1" applyBorder="1" applyAlignment="1" applyProtection="1">
      <alignment vertical="center" wrapText="1"/>
      <protection/>
    </xf>
    <xf numFmtId="164" fontId="15" fillId="0" borderId="20" xfId="52" applyNumberFormat="1" applyFont="1" applyFill="1" applyBorder="1" applyAlignment="1" applyProtection="1">
      <alignment vertical="center"/>
      <protection/>
    </xf>
    <xf numFmtId="164" fontId="15" fillId="0" borderId="20" xfId="52" applyNumberFormat="1" applyFont="1" applyFill="1" applyBorder="1" applyAlignment="1" applyProtection="1">
      <alignment horizontal="right" vertical="center"/>
      <protection locked="0"/>
    </xf>
    <xf numFmtId="164" fontId="15" fillId="0" borderId="20" xfId="52" applyNumberFormat="1" applyFont="1" applyFill="1" applyBorder="1" applyAlignment="1" applyProtection="1">
      <alignment vertical="center" wrapText="1"/>
      <protection locked="0"/>
    </xf>
    <xf numFmtId="0" fontId="8" fillId="0" borderId="12" xfId="52" applyFont="1" applyFill="1" applyBorder="1" applyAlignment="1" applyProtection="1">
      <alignment vertical="center" wrapText="1"/>
      <protection/>
    </xf>
    <xf numFmtId="164" fontId="15" fillId="0" borderId="20" xfId="52" applyNumberFormat="1" applyFont="1" applyFill="1" applyBorder="1" applyAlignment="1" applyProtection="1">
      <alignment vertical="center" wrapText="1"/>
      <protection/>
    </xf>
    <xf numFmtId="0" fontId="8" fillId="0" borderId="18" xfId="52" applyFont="1" applyFill="1" applyBorder="1" applyAlignment="1" applyProtection="1">
      <alignment horizontal="center" vertical="center" wrapText="1"/>
      <protection/>
    </xf>
    <xf numFmtId="164" fontId="6" fillId="0" borderId="22" xfId="52" applyNumberFormat="1" applyFont="1" applyFill="1" applyBorder="1" applyAlignment="1" applyProtection="1">
      <alignment vertical="center" wrapText="1"/>
      <protection/>
    </xf>
    <xf numFmtId="0" fontId="7" fillId="0" borderId="0" xfId="52" applyFont="1" applyBorder="1" applyAlignment="1">
      <alignment horizontal="left" vertical="center" wrapText="1"/>
      <protection/>
    </xf>
    <xf numFmtId="0" fontId="8" fillId="0" borderId="23" xfId="44" applyFont="1" applyFill="1" applyBorder="1" applyAlignment="1" applyProtection="1">
      <alignment vertical="center" wrapText="1"/>
      <protection/>
    </xf>
    <xf numFmtId="0" fontId="8" fillId="0" borderId="24" xfId="44" applyFont="1" applyFill="1" applyBorder="1" applyAlignment="1" applyProtection="1">
      <alignment vertical="center" wrapText="1"/>
      <protection/>
    </xf>
    <xf numFmtId="0" fontId="20" fillId="0" borderId="25" xfId="44" applyFont="1" applyFill="1" applyBorder="1" applyAlignment="1" applyProtection="1">
      <alignment horizontal="center" vertical="center" wrapText="1"/>
      <protection/>
    </xf>
    <xf numFmtId="0" fontId="8" fillId="0" borderId="26" xfId="44" applyFont="1" applyFill="1" applyBorder="1" applyAlignment="1" applyProtection="1">
      <alignment horizontal="left" vertical="center" wrapText="1"/>
      <protection/>
    </xf>
    <xf numFmtId="0" fontId="8" fillId="0" borderId="14" xfId="44" applyFont="1" applyFill="1" applyBorder="1" applyAlignment="1" applyProtection="1">
      <alignment horizontal="center" vertical="center" wrapText="1"/>
      <protection/>
    </xf>
    <xf numFmtId="0" fontId="8" fillId="0" borderId="14" xfId="44" applyFont="1" applyFill="1" applyBorder="1" applyAlignment="1" applyProtection="1" quotePrefix="1">
      <alignment horizontal="center" vertical="center" wrapText="1"/>
      <protection/>
    </xf>
    <xf numFmtId="0" fontId="8" fillId="0" borderId="27" xfId="44" applyFont="1" applyFill="1" applyBorder="1" applyAlignment="1" applyProtection="1">
      <alignment horizontal="center" vertical="center" wrapText="1"/>
      <protection/>
    </xf>
    <xf numFmtId="0" fontId="8" fillId="0" borderId="28" xfId="44" applyFont="1" applyBorder="1" applyAlignment="1" applyProtection="1">
      <alignment horizontal="center" vertical="center" wrapText="1"/>
      <protection/>
    </xf>
    <xf numFmtId="0" fontId="11" fillId="0" borderId="29" xfId="44" applyFont="1" applyBorder="1" applyAlignment="1" applyProtection="1">
      <alignment horizontal="center" vertical="center"/>
      <protection/>
    </xf>
    <xf numFmtId="164" fontId="6" fillId="0" borderId="29" xfId="44" applyNumberFormat="1" applyFont="1" applyFill="1" applyBorder="1" applyAlignment="1" applyProtection="1">
      <alignment vertical="center"/>
      <protection locked="0"/>
    </xf>
    <xf numFmtId="164" fontId="15" fillId="0" borderId="29" xfId="44" applyNumberFormat="1" applyFont="1" applyFill="1" applyBorder="1" applyAlignment="1" applyProtection="1">
      <alignment horizontal="right" vertical="center" wrapText="1"/>
      <protection/>
    </xf>
    <xf numFmtId="164" fontId="15" fillId="0" borderId="29" xfId="44" applyNumberFormat="1" applyFont="1" applyFill="1" applyBorder="1" applyAlignment="1" applyProtection="1">
      <alignment vertical="center"/>
      <protection locked="0"/>
    </xf>
    <xf numFmtId="164" fontId="15" fillId="0" borderId="29" xfId="44" applyNumberFormat="1" applyFont="1" applyFill="1" applyBorder="1" applyAlignment="1" applyProtection="1">
      <alignment vertical="center"/>
      <protection/>
    </xf>
    <xf numFmtId="164" fontId="6" fillId="0" borderId="29" xfId="44" applyNumberFormat="1" applyFont="1" applyFill="1" applyBorder="1" applyAlignment="1" applyProtection="1">
      <alignment horizontal="right" vertical="center" wrapText="1"/>
      <protection/>
    </xf>
    <xf numFmtId="164" fontId="15" fillId="0" borderId="30" xfId="44" applyNumberFormat="1" applyFont="1" applyFill="1" applyBorder="1" applyAlignment="1" applyProtection="1">
      <alignment vertical="center"/>
      <protection locked="0"/>
    </xf>
    <xf numFmtId="0" fontId="2" fillId="0" borderId="0" xfId="52" applyFont="1">
      <alignment/>
      <protection/>
    </xf>
    <xf numFmtId="0" fontId="11" fillId="0" borderId="22" xfId="52" applyFont="1" applyBorder="1" applyAlignment="1" applyProtection="1">
      <alignment horizontal="center" vertical="center"/>
      <protection/>
    </xf>
    <xf numFmtId="0" fontId="8" fillId="0" borderId="31" xfId="52" applyFont="1" applyFill="1" applyBorder="1" applyAlignment="1" applyProtection="1" quotePrefix="1">
      <alignment horizontal="center" vertical="center" wrapText="1"/>
      <protection/>
    </xf>
    <xf numFmtId="164" fontId="15" fillId="33" borderId="20" xfId="52" applyNumberFormat="1" applyFont="1" applyFill="1" applyBorder="1" applyAlignment="1" applyProtection="1">
      <alignment vertical="center"/>
      <protection locked="0"/>
    </xf>
    <xf numFmtId="0" fontId="8" fillId="0" borderId="15" xfId="52" applyFont="1" applyFill="1" applyBorder="1" applyAlignment="1" applyProtection="1" quotePrefix="1">
      <alignment horizontal="center" vertical="center" wrapText="1"/>
      <protection/>
    </xf>
    <xf numFmtId="164" fontId="6" fillId="0" borderId="32" xfId="52" applyNumberFormat="1" applyFont="1" applyFill="1" applyBorder="1" applyAlignment="1" applyProtection="1">
      <alignment horizontal="right" vertical="center" wrapText="1"/>
      <protection/>
    </xf>
    <xf numFmtId="0" fontId="8" fillId="0" borderId="31" xfId="52" applyFont="1" applyFill="1" applyBorder="1" applyAlignment="1" applyProtection="1">
      <alignment horizontal="center" vertical="center" wrapText="1"/>
      <protection/>
    </xf>
    <xf numFmtId="164" fontId="6" fillId="0" borderId="33" xfId="52" applyNumberFormat="1" applyFont="1" applyFill="1" applyBorder="1" applyAlignment="1" applyProtection="1">
      <alignment vertical="center"/>
      <protection locked="0"/>
    </xf>
    <xf numFmtId="164" fontId="6" fillId="0" borderId="22" xfId="52" applyNumberFormat="1" applyFont="1" applyFill="1" applyBorder="1" applyAlignment="1" applyProtection="1">
      <alignment horizontal="right" vertical="center" wrapText="1"/>
      <protection/>
    </xf>
    <xf numFmtId="0" fontId="8" fillId="0" borderId="34" xfId="52" applyFont="1" applyFill="1" applyBorder="1" applyAlignment="1" applyProtection="1">
      <alignment horizontal="center" vertical="center" wrapText="1"/>
      <protection/>
    </xf>
    <xf numFmtId="164" fontId="6" fillId="0" borderId="35" xfId="52" applyNumberFormat="1" applyFont="1" applyFill="1" applyBorder="1" applyAlignment="1" applyProtection="1">
      <alignment vertical="center"/>
      <protection locked="0"/>
    </xf>
    <xf numFmtId="0" fontId="8" fillId="0" borderId="36" xfId="52" applyFont="1" applyFill="1" applyBorder="1" applyAlignment="1" applyProtection="1">
      <alignment horizontal="center" vertical="center" wrapText="1"/>
      <protection/>
    </xf>
    <xf numFmtId="164" fontId="6" fillId="0" borderId="35" xfId="52" applyNumberFormat="1" applyFont="1" applyFill="1" applyBorder="1" applyAlignment="1" applyProtection="1">
      <alignment vertical="center" wrapText="1"/>
      <protection locked="0"/>
    </xf>
    <xf numFmtId="0" fontId="8" fillId="0" borderId="15" xfId="52" applyFont="1" applyFill="1" applyBorder="1" applyAlignment="1" applyProtection="1">
      <alignment horizontal="center" vertical="center" wrapText="1"/>
      <protection/>
    </xf>
    <xf numFmtId="0" fontId="2" fillId="0" borderId="0" xfId="52" applyFont="1" applyProtection="1">
      <alignment/>
      <protection locked="0"/>
    </xf>
    <xf numFmtId="0" fontId="6" fillId="0" borderId="0" xfId="52" applyFont="1" applyAlignment="1" applyProtection="1">
      <alignment wrapText="1"/>
      <protection locked="0"/>
    </xf>
    <xf numFmtId="164" fontId="6" fillId="33" borderId="33" xfId="52" applyNumberFormat="1" applyFont="1" applyFill="1" applyBorder="1" applyAlignment="1" applyProtection="1">
      <alignment wrapText="1"/>
      <protection locked="0"/>
    </xf>
    <xf numFmtId="164" fontId="15" fillId="33" borderId="20" xfId="52" applyNumberFormat="1" applyFont="1" applyFill="1" applyBorder="1" applyProtection="1">
      <alignment/>
      <protection locked="0"/>
    </xf>
    <xf numFmtId="0" fontId="0" fillId="0" borderId="0" xfId="0" applyAlignment="1">
      <alignment horizontal="center"/>
    </xf>
    <xf numFmtId="0" fontId="2" fillId="0" borderId="0" xfId="44">
      <alignment/>
      <protection/>
    </xf>
    <xf numFmtId="0" fontId="2" fillId="0" borderId="0" xfId="44" applyProtection="1">
      <alignment/>
      <protection locked="0"/>
    </xf>
    <xf numFmtId="0" fontId="2" fillId="0" borderId="0" xfId="44" applyAlignment="1">
      <alignment/>
      <protection/>
    </xf>
    <xf numFmtId="0" fontId="2" fillId="0" borderId="0" xfId="44" applyAlignment="1" applyProtection="1">
      <alignment/>
      <protection locked="0"/>
    </xf>
    <xf numFmtId="0" fontId="8" fillId="0" borderId="14" xfId="44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24" fillId="0" borderId="0" xfId="0" applyFont="1" applyAlignment="1">
      <alignment horizontal="center" vertical="center" textRotation="180"/>
    </xf>
    <xf numFmtId="0" fontId="0" fillId="0" borderId="0" xfId="0" applyAlignment="1">
      <alignment/>
    </xf>
    <xf numFmtId="49" fontId="7" fillId="0" borderId="0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 horizontal="left"/>
    </xf>
    <xf numFmtId="49" fontId="25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4" fillId="0" borderId="0" xfId="0" applyFont="1" applyAlignment="1">
      <alignment horizontal="center" textRotation="180"/>
    </xf>
    <xf numFmtId="0" fontId="8" fillId="0" borderId="0" xfId="0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textRotation="180"/>
    </xf>
    <xf numFmtId="0" fontId="8" fillId="0" borderId="13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8" fillId="0" borderId="12" xfId="0" applyFont="1" applyBorder="1" applyAlignment="1" applyProtection="1">
      <alignment horizontal="center" vertical="center" wrapText="1"/>
      <protection/>
    </xf>
    <xf numFmtId="0" fontId="20" fillId="0" borderId="37" xfId="0" applyFont="1" applyBorder="1" applyAlignment="1" applyProtection="1">
      <alignment horizontal="center" vertical="center"/>
      <protection/>
    </xf>
    <xf numFmtId="0" fontId="20" fillId="0" borderId="38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0" borderId="37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34" borderId="39" xfId="0" applyFill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textRotation="180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7" fillId="0" borderId="40" xfId="0" applyFont="1" applyBorder="1" applyAlignment="1" applyProtection="1">
      <alignment vertical="center" wrapText="1"/>
      <protection/>
    </xf>
    <xf numFmtId="0" fontId="15" fillId="0" borderId="41" xfId="0" applyFont="1" applyBorder="1" applyAlignment="1" applyProtection="1">
      <alignment horizontal="left" vertical="center" wrapText="1" indent="2"/>
      <protection/>
    </xf>
    <xf numFmtId="0" fontId="0" fillId="0" borderId="42" xfId="0" applyBorder="1" applyAlignment="1" quotePrefix="1">
      <alignment vertical="center"/>
    </xf>
    <xf numFmtId="164" fontId="27" fillId="0" borderId="43" xfId="0" applyNumberFormat="1" applyFont="1" applyFill="1" applyBorder="1" applyAlignment="1" applyProtection="1">
      <alignment horizontal="right"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/>
      <protection/>
    </xf>
    <xf numFmtId="164" fontId="28" fillId="0" borderId="31" xfId="0" applyNumberFormat="1" applyFont="1" applyFill="1" applyBorder="1" applyAlignment="1" applyProtection="1">
      <alignment horizontal="right" vertical="center" wrapText="1"/>
      <protection locked="0"/>
    </xf>
    <xf numFmtId="164" fontId="27" fillId="0" borderId="44" xfId="0" applyNumberFormat="1" applyFont="1" applyFill="1" applyBorder="1" applyAlignment="1" applyProtection="1">
      <alignment horizontal="right" vertical="center" wrapText="1"/>
      <protection/>
    </xf>
    <xf numFmtId="0" fontId="8" fillId="0" borderId="45" xfId="0" applyFont="1" applyBorder="1" applyAlignment="1" applyProtection="1">
      <alignment horizontal="left" vertical="center" wrapText="1" indent="1"/>
      <protection/>
    </xf>
    <xf numFmtId="164" fontId="28" fillId="0" borderId="37" xfId="0" applyNumberFormat="1" applyFont="1" applyFill="1" applyBorder="1" applyAlignment="1" applyProtection="1">
      <alignment horizontal="right" vertical="center" wrapText="1"/>
      <protection/>
    </xf>
    <xf numFmtId="164" fontId="28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28" fillId="0" borderId="46" xfId="0" applyNumberFormat="1" applyFont="1" applyFill="1" applyBorder="1" applyAlignment="1" applyProtection="1">
      <alignment horizontal="right" vertical="center" wrapText="1"/>
      <protection locked="0"/>
    </xf>
    <xf numFmtId="164" fontId="28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8" xfId="0" applyFont="1" applyBorder="1" applyAlignment="1" applyProtection="1">
      <alignment horizontal="left" vertical="center" wrapText="1" indent="1"/>
      <protection/>
    </xf>
    <xf numFmtId="164" fontId="28" fillId="0" borderId="38" xfId="0" applyNumberFormat="1" applyFont="1" applyFill="1" applyBorder="1" applyAlignment="1" applyProtection="1">
      <alignment horizontal="right" vertical="center" wrapText="1"/>
      <protection/>
    </xf>
    <xf numFmtId="164" fontId="28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28" fillId="0" borderId="45" xfId="0" applyNumberFormat="1" applyFont="1" applyFill="1" applyBorder="1" applyAlignment="1" applyProtection="1">
      <alignment horizontal="right" vertical="center" wrapText="1"/>
      <protection/>
    </xf>
    <xf numFmtId="164" fontId="28" fillId="0" borderId="36" xfId="0" applyNumberFormat="1" applyFont="1" applyFill="1" applyBorder="1" applyAlignment="1" applyProtection="1">
      <alignment horizontal="right" vertical="center" wrapText="1"/>
      <protection locked="0"/>
    </xf>
    <xf numFmtId="164" fontId="28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27" fillId="0" borderId="38" xfId="0" applyNumberFormat="1" applyFont="1" applyFill="1" applyBorder="1" applyAlignment="1" applyProtection="1">
      <alignment horizontal="right" vertical="center" wrapText="1"/>
      <protection/>
    </xf>
    <xf numFmtId="164" fontId="27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28" fillId="0" borderId="38" xfId="0" applyNumberFormat="1" applyFont="1" applyFill="1" applyBorder="1" applyAlignment="1" applyProtection="1">
      <alignment horizontal="right" vertical="center" wrapText="1"/>
      <protection locked="0"/>
    </xf>
    <xf numFmtId="164" fontId="27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47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left" vertical="center" wrapText="1" indent="1"/>
      <protection/>
    </xf>
    <xf numFmtId="164" fontId="28" fillId="0" borderId="48" xfId="0" applyNumberFormat="1" applyFont="1" applyFill="1" applyBorder="1" applyAlignment="1" applyProtection="1">
      <alignment horizontal="right" vertical="center" wrapText="1"/>
      <protection/>
    </xf>
    <xf numFmtId="164" fontId="28" fillId="0" borderId="18" xfId="0" applyNumberFormat="1" applyFont="1" applyFill="1" applyBorder="1" applyAlignment="1" applyProtection="1">
      <alignment horizontal="right" vertical="center" wrapText="1"/>
      <protection locked="0"/>
    </xf>
    <xf numFmtId="164" fontId="28" fillId="0" borderId="49" xfId="0" applyNumberFormat="1" applyFont="1" applyFill="1" applyBorder="1" applyAlignment="1" applyProtection="1">
      <alignment horizontal="right" vertical="center" wrapText="1"/>
      <protection locked="0"/>
    </xf>
    <xf numFmtId="164" fontId="28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27" fillId="0" borderId="50" xfId="0" applyNumberFormat="1" applyFont="1" applyFill="1" applyBorder="1" applyAlignment="1" applyProtection="1">
      <alignment horizontal="right" vertical="center" wrapText="1"/>
      <protection locked="0"/>
    </xf>
    <xf numFmtId="164" fontId="28" fillId="0" borderId="51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0" applyFont="1" applyAlignment="1" applyProtection="1">
      <alignment/>
      <protection locked="0"/>
    </xf>
    <xf numFmtId="0" fontId="15" fillId="0" borderId="0" xfId="0" applyFont="1" applyAlignment="1" applyProtection="1" quotePrefix="1">
      <alignment/>
      <protection locked="0"/>
    </xf>
    <xf numFmtId="0" fontId="2" fillId="0" borderId="0" xfId="44" applyAlignment="1" applyProtection="1">
      <alignment horizontal="center" vertical="center" wrapText="1"/>
      <protection locked="0"/>
    </xf>
    <xf numFmtId="0" fontId="2" fillId="0" borderId="0" xfId="44" applyAlignment="1" applyProtection="1">
      <alignment wrapText="1"/>
      <protection locked="0"/>
    </xf>
    <xf numFmtId="0" fontId="2" fillId="0" borderId="0" xfId="44" applyAlignment="1" applyProtection="1">
      <alignment horizontal="center"/>
      <protection locked="0"/>
    </xf>
    <xf numFmtId="0" fontId="7" fillId="0" borderId="0" xfId="44" applyFont="1" applyAlignment="1" applyProtection="1">
      <alignment horizontal="left" vertical="center" wrapText="1"/>
      <protection locked="0"/>
    </xf>
    <xf numFmtId="0" fontId="8" fillId="0" borderId="52" xfId="44" applyFont="1" applyBorder="1" applyAlignment="1" applyProtection="1">
      <alignment horizontal="center" vertical="center" wrapText="1"/>
      <protection/>
    </xf>
    <xf numFmtId="0" fontId="10" fillId="0" borderId="14" xfId="44" applyFont="1" applyBorder="1" applyAlignment="1" applyProtection="1">
      <alignment horizontal="center" vertical="top" wrapText="1"/>
      <protection/>
    </xf>
    <xf numFmtId="0" fontId="10" fillId="0" borderId="29" xfId="44" applyFont="1" applyBorder="1" applyAlignment="1" applyProtection="1">
      <alignment horizontal="center" vertical="top" wrapText="1"/>
      <protection/>
    </xf>
    <xf numFmtId="3" fontId="27" fillId="0" borderId="29" xfId="44" applyNumberFormat="1" applyFont="1" applyFill="1" applyBorder="1" applyAlignment="1" applyProtection="1">
      <alignment horizontal="right" vertical="center" wrapText="1"/>
      <protection/>
    </xf>
    <xf numFmtId="3" fontId="15" fillId="0" borderId="29" xfId="44" applyNumberFormat="1" applyFont="1" applyBorder="1" applyProtection="1">
      <alignment/>
      <protection locked="0"/>
    </xf>
    <xf numFmtId="0" fontId="8" fillId="0" borderId="53" xfId="44" applyFont="1" applyBorder="1" applyAlignment="1" applyProtection="1">
      <alignment vertical="center" wrapText="1"/>
      <protection/>
    </xf>
    <xf numFmtId="0" fontId="8" fillId="0" borderId="54" xfId="44" applyFont="1" applyBorder="1" applyAlignment="1" applyProtection="1">
      <alignment vertical="center" wrapText="1"/>
      <protection/>
    </xf>
    <xf numFmtId="0" fontId="8" fillId="0" borderId="55" xfId="44" applyFont="1" applyBorder="1" applyAlignment="1" applyProtection="1">
      <alignment horizontal="left" vertical="center" wrapText="1"/>
      <protection/>
    </xf>
    <xf numFmtId="164" fontId="15" fillId="0" borderId="29" xfId="44" applyNumberFormat="1" applyFont="1" applyBorder="1" applyProtection="1">
      <alignment/>
      <protection locked="0"/>
    </xf>
    <xf numFmtId="0" fontId="3" fillId="0" borderId="0" xfId="44" applyFont="1" applyFill="1" applyProtection="1">
      <alignment/>
      <protection locked="0"/>
    </xf>
    <xf numFmtId="0" fontId="8" fillId="0" borderId="56" xfId="44" applyFont="1" applyBorder="1" applyAlignment="1" applyProtection="1">
      <alignment vertical="center" wrapText="1"/>
      <protection/>
    </xf>
    <xf numFmtId="0" fontId="8" fillId="0" borderId="27" xfId="44" applyFont="1" applyBorder="1" applyAlignment="1" applyProtection="1">
      <alignment horizontal="center" vertical="center" wrapText="1"/>
      <protection/>
    </xf>
    <xf numFmtId="164" fontId="15" fillId="0" borderId="30" xfId="44" applyNumberFormat="1" applyFont="1" applyBorder="1" applyProtection="1">
      <alignment/>
      <protection locked="0"/>
    </xf>
    <xf numFmtId="0" fontId="2" fillId="0" borderId="0" xfId="44" applyFont="1" applyProtection="1">
      <alignment/>
      <protection locked="0"/>
    </xf>
    <xf numFmtId="0" fontId="20" fillId="0" borderId="0" xfId="44" applyFont="1" applyBorder="1" applyAlignment="1" applyProtection="1">
      <alignment horizontal="left"/>
      <protection locked="0"/>
    </xf>
    <xf numFmtId="0" fontId="20" fillId="0" borderId="0" xfId="44" applyFont="1" applyAlignment="1" applyProtection="1">
      <alignment horizontal="center"/>
      <protection locked="0"/>
    </xf>
    <xf numFmtId="0" fontId="20" fillId="0" borderId="0" xfId="44" applyFont="1" applyAlignment="1" applyProtection="1">
      <alignment/>
      <protection locked="0"/>
    </xf>
    <xf numFmtId="0" fontId="20" fillId="0" borderId="0" xfId="44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49" fontId="25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27" fillId="0" borderId="43" xfId="0" applyNumberFormat="1" applyFont="1" applyFill="1" applyBorder="1" applyAlignment="1" applyProtection="1">
      <alignment horizontal="center" vertical="center" wrapText="1"/>
      <protection/>
    </xf>
    <xf numFmtId="3" fontId="28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28" fillId="0" borderId="38" xfId="0" applyNumberFormat="1" applyFont="1" applyFill="1" applyBorder="1" applyAlignment="1" applyProtection="1">
      <alignment horizontal="center" vertical="center" wrapText="1"/>
      <protection locked="0"/>
    </xf>
    <xf numFmtId="3" fontId="28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38" xfId="0" applyNumberFormat="1" applyFont="1" applyFill="1" applyBorder="1" applyAlignment="1" applyProtection="1">
      <alignment horizontal="center" vertical="center"/>
      <protection locked="0"/>
    </xf>
    <xf numFmtId="3" fontId="28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26" fillId="0" borderId="0" xfId="44" applyFont="1" applyAlignment="1" applyProtection="1">
      <alignment horizontal="center" wrapText="1"/>
      <protection locked="0"/>
    </xf>
    <xf numFmtId="0" fontId="12" fillId="0" borderId="57" xfId="52" applyFont="1" applyFill="1" applyBorder="1" applyAlignment="1" applyProtection="1">
      <alignment vertical="center" wrapText="1"/>
      <protection/>
    </xf>
    <xf numFmtId="0" fontId="12" fillId="0" borderId="58" xfId="52" applyFont="1" applyFill="1" applyBorder="1" applyAlignment="1" applyProtection="1">
      <alignment vertical="center" wrapText="1"/>
      <protection/>
    </xf>
    <xf numFmtId="0" fontId="12" fillId="0" borderId="13" xfId="52" applyFont="1" applyFill="1" applyBorder="1" applyAlignment="1" applyProtection="1">
      <alignment vertical="center" wrapText="1"/>
      <protection/>
    </xf>
    <xf numFmtId="0" fontId="5" fillId="0" borderId="47" xfId="52" applyFont="1" applyFill="1" applyBorder="1" applyAlignment="1" applyProtection="1">
      <alignment vertical="center" wrapText="1"/>
      <protection/>
    </xf>
    <xf numFmtId="0" fontId="5" fillId="0" borderId="59" xfId="52" applyFont="1" applyFill="1" applyBorder="1" applyAlignment="1" applyProtection="1">
      <alignment vertical="center" wrapText="1"/>
      <protection/>
    </xf>
    <xf numFmtId="0" fontId="5" fillId="0" borderId="60" xfId="52" applyFont="1" applyFill="1" applyBorder="1" applyAlignment="1" applyProtection="1">
      <alignment vertical="center" wrapText="1"/>
      <protection/>
    </xf>
    <xf numFmtId="0" fontId="8" fillId="0" borderId="57" xfId="52" applyFont="1" applyFill="1" applyBorder="1" applyAlignment="1" applyProtection="1">
      <alignment vertical="center" wrapText="1"/>
      <protection/>
    </xf>
    <xf numFmtId="0" fontId="8" fillId="0" borderId="58" xfId="52" applyFont="1" applyFill="1" applyBorder="1" applyAlignment="1" applyProtection="1">
      <alignment vertical="center" wrapText="1"/>
      <protection/>
    </xf>
    <xf numFmtId="0" fontId="8" fillId="0" borderId="13" xfId="52" applyFont="1" applyFill="1" applyBorder="1" applyAlignment="1" applyProtection="1">
      <alignment vertical="center" wrapText="1"/>
      <protection/>
    </xf>
    <xf numFmtId="0" fontId="5" fillId="0" borderId="57" xfId="52" applyFont="1" applyFill="1" applyBorder="1" applyAlignment="1" applyProtection="1">
      <alignment vertical="center" wrapText="1"/>
      <protection/>
    </xf>
    <xf numFmtId="0" fontId="5" fillId="0" borderId="58" xfId="52" applyFont="1" applyFill="1" applyBorder="1" applyAlignment="1" applyProtection="1">
      <alignment vertical="center" wrapText="1"/>
      <protection/>
    </xf>
    <xf numFmtId="0" fontId="5" fillId="0" borderId="13" xfId="52" applyFont="1" applyFill="1" applyBorder="1" applyAlignment="1" applyProtection="1">
      <alignment vertical="center" wrapText="1"/>
      <protection/>
    </xf>
    <xf numFmtId="0" fontId="7" fillId="0" borderId="57" xfId="52" applyFont="1" applyFill="1" applyBorder="1" applyAlignment="1" applyProtection="1">
      <alignment horizontal="left" vertical="center" wrapText="1" indent="2"/>
      <protection/>
    </xf>
    <xf numFmtId="0" fontId="7" fillId="0" borderId="58" xfId="52" applyFont="1" applyFill="1" applyBorder="1" applyAlignment="1" applyProtection="1">
      <alignment horizontal="left" vertical="center" wrapText="1" indent="2"/>
      <protection/>
    </xf>
    <xf numFmtId="0" fontId="7" fillId="0" borderId="13" xfId="52" applyFont="1" applyFill="1" applyBorder="1" applyAlignment="1" applyProtection="1">
      <alignment horizontal="left" vertical="center" wrapText="1" indent="2"/>
      <protection/>
    </xf>
    <xf numFmtId="0" fontId="8" fillId="0" borderId="21" xfId="44" applyFont="1" applyFill="1" applyBorder="1" applyAlignment="1" applyProtection="1">
      <alignment horizontal="left" vertical="center" wrapText="1" indent="3"/>
      <protection/>
    </xf>
    <xf numFmtId="0" fontId="8" fillId="0" borderId="14" xfId="44" applyFont="1" applyFill="1" applyBorder="1" applyAlignment="1" applyProtection="1">
      <alignment horizontal="left" vertical="center" wrapText="1" indent="3"/>
      <protection/>
    </xf>
    <xf numFmtId="0" fontId="8" fillId="0" borderId="61" xfId="52" applyFont="1" applyBorder="1" applyAlignment="1">
      <alignment vertical="center"/>
      <protection/>
    </xf>
    <xf numFmtId="0" fontId="8" fillId="0" borderId="62" xfId="52" applyFont="1" applyBorder="1" applyAlignment="1">
      <alignment vertical="center"/>
      <protection/>
    </xf>
    <xf numFmtId="0" fontId="8" fillId="0" borderId="63" xfId="52" applyFont="1" applyBorder="1" applyAlignment="1">
      <alignment vertical="center"/>
      <protection/>
    </xf>
    <xf numFmtId="0" fontId="8" fillId="0" borderId="64" xfId="52" applyFont="1" applyFill="1" applyBorder="1" applyAlignment="1" applyProtection="1">
      <alignment horizontal="left" vertical="center" wrapText="1"/>
      <protection/>
    </xf>
    <xf numFmtId="0" fontId="8" fillId="0" borderId="65" xfId="52" applyFont="1" applyFill="1" applyBorder="1" applyAlignment="1" applyProtection="1">
      <alignment horizontal="left" vertical="center" wrapText="1"/>
      <protection/>
    </xf>
    <xf numFmtId="0" fontId="8" fillId="0" borderId="39" xfId="52" applyFont="1" applyFill="1" applyBorder="1" applyAlignment="1" applyProtection="1">
      <alignment horizontal="left" vertical="center" wrapText="1"/>
      <protection/>
    </xf>
    <xf numFmtId="0" fontId="8" fillId="0" borderId="66" xfId="52" applyFont="1" applyFill="1" applyBorder="1" applyAlignment="1" applyProtection="1">
      <alignment horizontal="left" vertical="center" wrapText="1"/>
      <protection/>
    </xf>
    <xf numFmtId="0" fontId="8" fillId="0" borderId="42" xfId="52" applyFont="1" applyFill="1" applyBorder="1" applyAlignment="1" applyProtection="1">
      <alignment horizontal="left" vertical="center" wrapText="1"/>
      <protection/>
    </xf>
    <xf numFmtId="0" fontId="8" fillId="0" borderId="67" xfId="52" applyFont="1" applyFill="1" applyBorder="1" applyAlignment="1" applyProtection="1">
      <alignment horizontal="left" vertical="center" wrapText="1"/>
      <protection/>
    </xf>
    <xf numFmtId="0" fontId="8" fillId="0" borderId="38" xfId="52" applyFont="1" applyFill="1" applyBorder="1" applyAlignment="1" applyProtection="1">
      <alignment vertical="center" wrapText="1"/>
      <protection/>
    </xf>
    <xf numFmtId="0" fontId="8" fillId="0" borderId="14" xfId="0" applyFont="1" applyFill="1" applyBorder="1" applyAlignment="1" applyProtection="1">
      <alignment horizontal="left" vertical="center" wrapText="1"/>
      <protection/>
    </xf>
    <xf numFmtId="0" fontId="8" fillId="0" borderId="57" xfId="52" applyFont="1" applyFill="1" applyBorder="1" applyAlignment="1" applyProtection="1">
      <alignment horizontal="left" vertical="center" wrapText="1"/>
      <protection/>
    </xf>
    <xf numFmtId="0" fontId="8" fillId="0" borderId="13" xfId="52" applyFont="1" applyFill="1" applyBorder="1" applyAlignment="1" applyProtection="1">
      <alignment horizontal="left" vertical="center" wrapText="1"/>
      <protection/>
    </xf>
    <xf numFmtId="0" fontId="8" fillId="0" borderId="57" xfId="52" applyFont="1" applyFill="1" applyBorder="1" applyAlignment="1" applyProtection="1">
      <alignment horizontal="center" vertical="center" wrapText="1"/>
      <protection/>
    </xf>
    <xf numFmtId="0" fontId="8" fillId="0" borderId="58" xfId="52" applyFont="1" applyFill="1" applyBorder="1" applyAlignment="1" applyProtection="1">
      <alignment horizontal="center" vertical="center" wrapText="1"/>
      <protection/>
    </xf>
    <xf numFmtId="0" fontId="8" fillId="0" borderId="13" xfId="52" applyFont="1" applyFill="1" applyBorder="1" applyAlignment="1" applyProtection="1">
      <alignment horizontal="center" vertical="center" wrapText="1"/>
      <protection/>
    </xf>
    <xf numFmtId="0" fontId="8" fillId="0" borderId="47" xfId="52" applyFont="1" applyFill="1" applyBorder="1" applyAlignment="1" applyProtection="1">
      <alignment horizontal="left" vertical="center" wrapText="1" indent="3"/>
      <protection/>
    </xf>
    <xf numFmtId="0" fontId="8" fillId="0" borderId="59" xfId="52" applyFont="1" applyFill="1" applyBorder="1" applyAlignment="1" applyProtection="1">
      <alignment horizontal="left" vertical="center" wrapText="1" indent="3"/>
      <protection/>
    </xf>
    <xf numFmtId="0" fontId="8" fillId="0" borderId="60" xfId="52" applyFont="1" applyFill="1" applyBorder="1" applyAlignment="1" applyProtection="1">
      <alignment horizontal="left" vertical="center" wrapText="1" indent="3"/>
      <protection/>
    </xf>
    <xf numFmtId="0" fontId="7" fillId="0" borderId="0" xfId="52" applyFont="1" applyFill="1" applyBorder="1" applyAlignment="1">
      <alignment horizontal="left" wrapText="1"/>
      <protection/>
    </xf>
    <xf numFmtId="0" fontId="9" fillId="0" borderId="68" xfId="52" applyFont="1" applyFill="1" applyBorder="1" applyAlignment="1" applyProtection="1">
      <alignment horizontal="center" vertical="center" wrapText="1"/>
      <protection/>
    </xf>
    <xf numFmtId="0" fontId="9" fillId="0" borderId="69" xfId="52" applyFont="1" applyFill="1" applyBorder="1" applyAlignment="1" applyProtection="1">
      <alignment horizontal="center" vertical="center" wrapText="1"/>
      <protection/>
    </xf>
    <xf numFmtId="0" fontId="9" fillId="0" borderId="70" xfId="52" applyFont="1" applyFill="1" applyBorder="1" applyAlignment="1" applyProtection="1">
      <alignment horizontal="center" vertical="center" wrapText="1"/>
      <protection/>
    </xf>
    <xf numFmtId="0" fontId="8" fillId="0" borderId="57" xfId="52" applyFont="1" applyFill="1" applyBorder="1" applyAlignment="1" applyProtection="1">
      <alignment horizontal="left" vertical="center" wrapText="1" indent="3"/>
      <protection/>
    </xf>
    <xf numFmtId="0" fontId="8" fillId="0" borderId="58" xfId="52" applyFont="1" applyFill="1" applyBorder="1" applyAlignment="1" applyProtection="1">
      <alignment horizontal="left" vertical="center" wrapText="1" indent="3"/>
      <protection/>
    </xf>
    <xf numFmtId="0" fontId="8" fillId="0" borderId="13" xfId="52" applyFont="1" applyFill="1" applyBorder="1" applyAlignment="1" applyProtection="1">
      <alignment horizontal="left" vertical="center" wrapText="1" indent="3"/>
      <protection/>
    </xf>
    <xf numFmtId="0" fontId="8" fillId="0" borderId="67" xfId="52" applyFont="1" applyFill="1" applyBorder="1" applyAlignment="1" applyProtection="1">
      <alignment horizontal="left" vertical="center" wrapText="1" indent="3"/>
      <protection/>
    </xf>
    <xf numFmtId="0" fontId="8" fillId="0" borderId="71" xfId="52" applyFont="1" applyFill="1" applyBorder="1" applyAlignment="1" applyProtection="1">
      <alignment horizontal="left" vertical="center" wrapText="1"/>
      <protection/>
    </xf>
    <xf numFmtId="0" fontId="8" fillId="0" borderId="0" xfId="52" applyFont="1" applyFill="1" applyBorder="1" applyAlignment="1" applyProtection="1">
      <alignment horizontal="left" vertical="center" wrapText="1"/>
      <protection/>
    </xf>
    <xf numFmtId="0" fontId="8" fillId="0" borderId="72" xfId="52" applyFont="1" applyFill="1" applyBorder="1" applyAlignment="1" applyProtection="1">
      <alignment horizontal="left" vertical="center" wrapText="1"/>
      <protection/>
    </xf>
    <xf numFmtId="0" fontId="8" fillId="0" borderId="38" xfId="52" applyFont="1" applyFill="1" applyBorder="1" applyAlignment="1" applyProtection="1">
      <alignment horizontal="left" vertical="center" wrapText="1"/>
      <protection/>
    </xf>
    <xf numFmtId="0" fontId="5" fillId="0" borderId="57" xfId="52" applyFont="1" applyFill="1" applyBorder="1" applyAlignment="1" applyProtection="1">
      <alignment horizontal="left" vertical="center" wrapText="1"/>
      <protection/>
    </xf>
    <xf numFmtId="0" fontId="5" fillId="0" borderId="58" xfId="52" applyFont="1" applyFill="1" applyBorder="1" applyAlignment="1" applyProtection="1">
      <alignment horizontal="left" vertical="center" wrapText="1"/>
      <protection/>
    </xf>
    <xf numFmtId="0" fontId="5" fillId="0" borderId="13" xfId="52" applyFont="1" applyFill="1" applyBorder="1" applyAlignment="1" applyProtection="1">
      <alignment horizontal="left" vertical="center" wrapText="1"/>
      <protection/>
    </xf>
    <xf numFmtId="0" fontId="2" fillId="0" borderId="13" xfId="52" applyFill="1" applyBorder="1" applyAlignment="1" applyProtection="1">
      <alignment vertical="center" wrapText="1"/>
      <protection/>
    </xf>
    <xf numFmtId="0" fontId="13" fillId="0" borderId="38" xfId="52" applyFont="1" applyFill="1" applyBorder="1" applyAlignment="1" applyProtection="1">
      <alignment vertical="center" wrapText="1"/>
      <protection/>
    </xf>
    <xf numFmtId="0" fontId="13" fillId="0" borderId="65" xfId="52" applyFont="1" applyFill="1" applyBorder="1" applyAlignment="1" applyProtection="1">
      <alignment vertical="center" wrapText="1"/>
      <protection/>
    </xf>
    <xf numFmtId="0" fontId="4" fillId="0" borderId="0" xfId="52" applyFont="1" applyAlignment="1" applyProtection="1">
      <alignment horizontal="center" vertical="center" wrapText="1"/>
      <protection locked="0"/>
    </xf>
    <xf numFmtId="0" fontId="7" fillId="0" borderId="0" xfId="52" applyFont="1" applyAlignment="1" applyProtection="1">
      <alignment horizontal="left" vertical="center"/>
      <protection locked="0"/>
    </xf>
    <xf numFmtId="0" fontId="9" fillId="0" borderId="73" xfId="52" applyFont="1" applyBorder="1" applyAlignment="1" applyProtection="1">
      <alignment horizontal="center" vertical="center" wrapText="1"/>
      <protection/>
    </xf>
    <xf numFmtId="0" fontId="9" fillId="0" borderId="74" xfId="52" applyFont="1" applyBorder="1" applyAlignment="1" applyProtection="1">
      <alignment horizontal="center" vertical="center" wrapText="1"/>
      <protection/>
    </xf>
    <xf numFmtId="0" fontId="10" fillId="0" borderId="57" xfId="52" applyFont="1" applyBorder="1" applyAlignment="1" applyProtection="1">
      <alignment horizontal="center" wrapText="1"/>
      <protection/>
    </xf>
    <xf numFmtId="0" fontId="10" fillId="0" borderId="58" xfId="52" applyFont="1" applyBorder="1" applyAlignment="1" applyProtection="1">
      <alignment horizontal="center" wrapText="1"/>
      <protection/>
    </xf>
    <xf numFmtId="0" fontId="10" fillId="0" borderId="13" xfId="52" applyFont="1" applyBorder="1" applyAlignment="1" applyProtection="1">
      <alignment horizontal="center" wrapText="1"/>
      <protection/>
    </xf>
    <xf numFmtId="0" fontId="1" fillId="0" borderId="0" xfId="52" applyFont="1" applyAlignment="1" applyProtection="1">
      <alignment horizontal="left" wrapText="1"/>
      <protection locked="0"/>
    </xf>
    <xf numFmtId="0" fontId="2" fillId="0" borderId="0" xfId="52" applyAlignment="1" applyProtection="1">
      <alignment horizontal="left" vertical="center" wrapText="1"/>
      <protection locked="0"/>
    </xf>
    <xf numFmtId="0" fontId="2" fillId="0" borderId="0" xfId="52" applyFont="1" applyAlignment="1" applyProtection="1">
      <alignment horizontal="center" wrapText="1"/>
      <protection locked="0"/>
    </xf>
    <xf numFmtId="0" fontId="2" fillId="0" borderId="0" xfId="52" applyAlignment="1" applyProtection="1">
      <alignment horizontal="center" wrapText="1"/>
      <protection locked="0"/>
    </xf>
    <xf numFmtId="0" fontId="2" fillId="0" borderId="0" xfId="52" applyAlignment="1" applyProtection="1">
      <alignment horizontal="center" vertical="top" wrapText="1"/>
      <protection locked="0"/>
    </xf>
    <xf numFmtId="0" fontId="7" fillId="0" borderId="23" xfId="44" applyFont="1" applyFill="1" applyBorder="1" applyAlignment="1" applyProtection="1">
      <alignment vertical="center" wrapText="1"/>
      <protection/>
    </xf>
    <xf numFmtId="0" fontId="7" fillId="0" borderId="14" xfId="44" applyFont="1" applyFill="1" applyBorder="1" applyAlignment="1" applyProtection="1">
      <alignment vertical="center" wrapText="1"/>
      <protection/>
    </xf>
    <xf numFmtId="0" fontId="8" fillId="0" borderId="75" xfId="44" applyFont="1" applyFill="1" applyBorder="1" applyAlignment="1" applyProtection="1">
      <alignment horizontal="left" vertical="center" wrapText="1"/>
      <protection/>
    </xf>
    <xf numFmtId="0" fontId="8" fillId="0" borderId="76" xfId="44" applyFont="1" applyFill="1" applyBorder="1" applyAlignment="1" applyProtection="1">
      <alignment horizontal="left" vertical="center" wrapText="1"/>
      <protection/>
    </xf>
    <xf numFmtId="0" fontId="8" fillId="0" borderId="23" xfId="44" applyFont="1" applyFill="1" applyBorder="1" applyAlignment="1" applyProtection="1">
      <alignment vertical="center" wrapText="1"/>
      <protection/>
    </xf>
    <xf numFmtId="0" fontId="8" fillId="0" borderId="14" xfId="44" applyFont="1" applyFill="1" applyBorder="1" applyAlignment="1" applyProtection="1">
      <alignment vertical="center" wrapText="1"/>
      <protection/>
    </xf>
    <xf numFmtId="0" fontId="8" fillId="0" borderId="77" xfId="44" applyFont="1" applyFill="1" applyBorder="1" applyAlignment="1" applyProtection="1">
      <alignment horizontal="left" vertical="center" wrapText="1"/>
      <protection/>
    </xf>
    <xf numFmtId="0" fontId="8" fillId="0" borderId="78" xfId="44" applyFont="1" applyFill="1" applyBorder="1" applyAlignment="1" applyProtection="1">
      <alignment horizontal="left" vertical="center" wrapText="1"/>
      <protection/>
    </xf>
    <xf numFmtId="0" fontId="8" fillId="0" borderId="79" xfId="44" applyFont="1" applyFill="1" applyBorder="1" applyAlignment="1" applyProtection="1">
      <alignment horizontal="left" vertical="center" wrapText="1"/>
      <protection/>
    </xf>
    <xf numFmtId="0" fontId="8" fillId="0" borderId="14" xfId="44" applyFont="1" applyFill="1" applyBorder="1" applyAlignment="1" applyProtection="1">
      <alignment horizontal="left" vertical="center" wrapText="1"/>
      <protection/>
    </xf>
    <xf numFmtId="0" fontId="8" fillId="0" borderId="80" xfId="44" applyFont="1" applyFill="1" applyBorder="1" applyAlignment="1" applyProtection="1">
      <alignment horizontal="left" vertical="center" wrapText="1"/>
      <protection/>
    </xf>
    <xf numFmtId="0" fontId="8" fillId="0" borderId="26" xfId="44" applyFont="1" applyFill="1" applyBorder="1" applyAlignment="1" applyProtection="1">
      <alignment horizontal="left" vertical="center" wrapText="1"/>
      <protection/>
    </xf>
    <xf numFmtId="0" fontId="8" fillId="0" borderId="81" xfId="44" applyFont="1" applyFill="1" applyBorder="1" applyAlignment="1" applyProtection="1">
      <alignment horizontal="left" vertical="center" wrapText="1"/>
      <protection/>
    </xf>
    <xf numFmtId="0" fontId="8" fillId="0" borderId="54" xfId="44" applyFont="1" applyFill="1" applyBorder="1" applyAlignment="1" applyProtection="1">
      <alignment horizontal="left" vertical="center" wrapText="1"/>
      <protection/>
    </xf>
    <xf numFmtId="0" fontId="8" fillId="0" borderId="82" xfId="44" applyFont="1" applyFill="1" applyBorder="1" applyAlignment="1" applyProtection="1">
      <alignment horizontal="left" vertical="center" wrapText="1"/>
      <protection/>
    </xf>
    <xf numFmtId="0" fontId="8" fillId="0" borderId="79" xfId="44" applyFont="1" applyFill="1" applyBorder="1" applyAlignment="1" applyProtection="1">
      <alignment vertical="center" wrapText="1"/>
      <protection/>
    </xf>
    <xf numFmtId="0" fontId="8" fillId="0" borderId="81" xfId="44" applyFont="1" applyFill="1" applyBorder="1" applyAlignment="1" applyProtection="1">
      <alignment vertical="center" wrapText="1"/>
      <protection/>
    </xf>
    <xf numFmtId="0" fontId="8" fillId="0" borderId="54" xfId="44" applyFont="1" applyFill="1" applyBorder="1" applyAlignment="1" applyProtection="1">
      <alignment vertical="center" wrapText="1"/>
      <protection/>
    </xf>
    <xf numFmtId="0" fontId="7" fillId="0" borderId="0" xfId="52" applyFont="1" applyBorder="1" applyAlignment="1">
      <alignment horizontal="left" wrapText="1"/>
      <protection/>
    </xf>
    <xf numFmtId="0" fontId="7" fillId="0" borderId="83" xfId="44" applyFont="1" applyBorder="1" applyAlignment="1" applyProtection="1">
      <alignment horizontal="center" vertical="center" wrapText="1"/>
      <protection/>
    </xf>
    <xf numFmtId="0" fontId="7" fillId="0" borderId="84" xfId="44" applyFont="1" applyBorder="1" applyAlignment="1" applyProtection="1">
      <alignment horizontal="center" vertical="center" wrapText="1"/>
      <protection/>
    </xf>
    <xf numFmtId="0" fontId="7" fillId="0" borderId="85" xfId="44" applyFont="1" applyBorder="1" applyAlignment="1" applyProtection="1">
      <alignment horizontal="center" vertical="center" wrapText="1"/>
      <protection/>
    </xf>
    <xf numFmtId="0" fontId="10" fillId="0" borderId="55" xfId="44" applyFont="1" applyBorder="1" applyAlignment="1" applyProtection="1">
      <alignment horizontal="center" vertical="top" wrapText="1"/>
      <protection/>
    </xf>
    <xf numFmtId="0" fontId="10" fillId="0" borderId="86" xfId="44" applyFont="1" applyBorder="1" applyAlignment="1" applyProtection="1">
      <alignment horizontal="center" vertical="top" wrapText="1"/>
      <protection/>
    </xf>
    <xf numFmtId="0" fontId="10" fillId="0" borderId="54" xfId="44" applyFont="1" applyBorder="1" applyAlignment="1" applyProtection="1">
      <alignment horizontal="center" vertical="top" wrapText="1"/>
      <protection/>
    </xf>
    <xf numFmtId="0" fontId="7" fillId="0" borderId="0" xfId="44" applyFont="1" applyBorder="1" applyAlignment="1" applyProtection="1">
      <alignment horizontal="center" vertical="center"/>
      <protection locked="0"/>
    </xf>
    <xf numFmtId="0" fontId="21" fillId="0" borderId="87" xfId="52" applyFont="1" applyFill="1" applyBorder="1" applyAlignment="1" applyProtection="1">
      <alignment horizontal="center" vertical="center" textRotation="90" wrapText="1"/>
      <protection locked="0"/>
    </xf>
    <xf numFmtId="0" fontId="21" fillId="0" borderId="88" xfId="52" applyFont="1" applyFill="1" applyBorder="1" applyAlignment="1" applyProtection="1">
      <alignment horizontal="center" vertical="center" textRotation="90" wrapText="1"/>
      <protection locked="0"/>
    </xf>
    <xf numFmtId="0" fontId="21" fillId="0" borderId="40" xfId="52" applyFont="1" applyFill="1" applyBorder="1" applyAlignment="1" applyProtection="1">
      <alignment horizontal="center" vertical="center" textRotation="90" wrapText="1"/>
      <protection locked="0"/>
    </xf>
    <xf numFmtId="0" fontId="7" fillId="0" borderId="31" xfId="52" applyFont="1" applyFill="1" applyBorder="1" applyAlignment="1" applyProtection="1">
      <alignment vertical="center" wrapText="1"/>
      <protection/>
    </xf>
    <xf numFmtId="0" fontId="8" fillId="0" borderId="12" xfId="52" applyFont="1" applyFill="1" applyBorder="1" applyAlignment="1" applyProtection="1">
      <alignment vertical="center" wrapText="1"/>
      <protection/>
    </xf>
    <xf numFmtId="0" fontId="7" fillId="0" borderId="18" xfId="52" applyFont="1" applyFill="1" applyBorder="1" applyAlignment="1" applyProtection="1">
      <alignment vertical="center" wrapText="1"/>
      <protection/>
    </xf>
    <xf numFmtId="0" fontId="21" fillId="0" borderId="89" xfId="52" applyFont="1" applyFill="1" applyBorder="1" applyAlignment="1" applyProtection="1">
      <alignment horizontal="center" vertical="center" textRotation="90" wrapText="1"/>
      <protection/>
    </xf>
    <xf numFmtId="0" fontId="21" fillId="0" borderId="88" xfId="52" applyFont="1" applyFill="1" applyBorder="1" applyAlignment="1" applyProtection="1">
      <alignment horizontal="center" vertical="center" textRotation="90" wrapText="1"/>
      <protection/>
    </xf>
    <xf numFmtId="0" fontId="21" fillId="0" borderId="90" xfId="52" applyFont="1" applyFill="1" applyBorder="1" applyAlignment="1" applyProtection="1">
      <alignment horizontal="center" vertical="center" textRotation="90" wrapText="1"/>
      <protection/>
    </xf>
    <xf numFmtId="0" fontId="21" fillId="0" borderId="40" xfId="52" applyFont="1" applyFill="1" applyBorder="1" applyAlignment="1" applyProtection="1">
      <alignment horizontal="center" vertical="center" textRotation="90" wrapText="1"/>
      <protection/>
    </xf>
    <xf numFmtId="0" fontId="7" fillId="0" borderId="34" xfId="52" applyFont="1" applyFill="1" applyBorder="1" applyAlignment="1" applyProtection="1">
      <alignment vertical="center" wrapText="1"/>
      <protection/>
    </xf>
    <xf numFmtId="0" fontId="22" fillId="0" borderId="87" xfId="52" applyFont="1" applyFill="1" applyBorder="1" applyAlignment="1" applyProtection="1">
      <alignment horizontal="center" vertical="center" textRotation="90" wrapText="1"/>
      <protection/>
    </xf>
    <xf numFmtId="0" fontId="22" fillId="0" borderId="88" xfId="52" applyFont="1" applyFill="1" applyBorder="1" applyAlignment="1" applyProtection="1">
      <alignment horizontal="center" vertical="center" textRotation="90" wrapText="1"/>
      <protection/>
    </xf>
    <xf numFmtId="0" fontId="22" fillId="0" borderId="40" xfId="52" applyFont="1" applyFill="1" applyBorder="1" applyAlignment="1" applyProtection="1">
      <alignment horizontal="center" vertical="center" textRotation="90" wrapText="1"/>
      <protection/>
    </xf>
    <xf numFmtId="0" fontId="8" fillId="0" borderId="12" xfId="52" applyFont="1" applyFill="1" applyBorder="1" applyAlignment="1" applyProtection="1">
      <alignment horizontal="left" vertical="center" wrapText="1"/>
      <protection/>
    </xf>
    <xf numFmtId="0" fontId="21" fillId="0" borderId="91" xfId="52" applyFont="1" applyFill="1" applyBorder="1" applyAlignment="1" applyProtection="1">
      <alignment horizontal="center" vertical="center" textRotation="90" wrapText="1"/>
      <protection/>
    </xf>
    <xf numFmtId="0" fontId="2" fillId="0" borderId="92" xfId="52" applyFont="1" applyBorder="1" applyProtection="1">
      <alignment/>
      <protection/>
    </xf>
    <xf numFmtId="0" fontId="2" fillId="0" borderId="93" xfId="52" applyFont="1" applyBorder="1" applyProtection="1">
      <alignment/>
      <protection/>
    </xf>
    <xf numFmtId="0" fontId="8" fillId="0" borderId="15" xfId="52" applyFont="1" applyFill="1" applyBorder="1" applyAlignment="1" applyProtection="1">
      <alignment horizontal="left" vertical="center" wrapText="1"/>
      <protection/>
    </xf>
    <xf numFmtId="0" fontId="8" fillId="0" borderId="34" xfId="52" applyFont="1" applyFill="1" applyBorder="1" applyAlignment="1" applyProtection="1">
      <alignment horizontal="left" vertical="center" wrapText="1"/>
      <protection/>
    </xf>
    <xf numFmtId="0" fontId="8" fillId="0" borderId="73" xfId="52" applyFont="1" applyBorder="1" applyAlignment="1" applyProtection="1">
      <alignment horizontal="center" vertical="center" wrapText="1"/>
      <protection/>
    </xf>
    <xf numFmtId="0" fontId="8" fillId="0" borderId="74" xfId="52" applyFont="1" applyBorder="1" applyAlignment="1" applyProtection="1">
      <alignment horizontal="center" vertical="center" wrapText="1"/>
      <protection/>
    </xf>
    <xf numFmtId="0" fontId="8" fillId="0" borderId="94" xfId="52" applyFont="1" applyBorder="1" applyAlignment="1" applyProtection="1">
      <alignment horizontal="center" vertical="center" wrapText="1"/>
      <protection/>
    </xf>
    <xf numFmtId="0" fontId="10" fillId="0" borderId="88" xfId="52" applyFont="1" applyBorder="1" applyAlignment="1" applyProtection="1">
      <alignment horizontal="center" vertical="top" wrapText="1"/>
      <protection/>
    </xf>
    <xf numFmtId="0" fontId="10" fillId="0" borderId="12" xfId="52" applyFont="1" applyBorder="1" applyAlignment="1" applyProtection="1">
      <alignment horizontal="center" vertical="top" wrapText="1"/>
      <protection/>
    </xf>
    <xf numFmtId="0" fontId="7" fillId="0" borderId="87" xfId="52" applyFont="1" applyFill="1" applyBorder="1" applyAlignment="1" applyProtection="1">
      <alignment horizontal="center" vertical="center" textRotation="90" wrapText="1"/>
      <protection/>
    </xf>
    <xf numFmtId="0" fontId="7" fillId="0" borderId="88" xfId="52" applyFont="1" applyFill="1" applyBorder="1" applyAlignment="1" applyProtection="1">
      <alignment horizontal="center" vertical="center" textRotation="90" wrapText="1"/>
      <protection/>
    </xf>
    <xf numFmtId="0" fontId="7" fillId="0" borderId="40" xfId="52" applyFont="1" applyFill="1" applyBorder="1" applyAlignment="1" applyProtection="1">
      <alignment horizontal="center" vertical="center" textRotation="90" wrapText="1"/>
      <protection/>
    </xf>
    <xf numFmtId="0" fontId="7" fillId="0" borderId="95" xfId="52" applyFont="1" applyFill="1" applyBorder="1" applyAlignment="1" applyProtection="1">
      <alignment vertical="center" wrapText="1"/>
      <protection/>
    </xf>
    <xf numFmtId="0" fontId="7" fillId="0" borderId="69" xfId="52" applyFont="1" applyFill="1" applyBorder="1" applyAlignment="1" applyProtection="1">
      <alignment vertical="center" wrapText="1"/>
      <protection/>
    </xf>
    <xf numFmtId="0" fontId="7" fillId="0" borderId="70" xfId="52" applyFont="1" applyFill="1" applyBorder="1" applyAlignment="1" applyProtection="1">
      <alignment vertical="center" wrapText="1"/>
      <protection/>
    </xf>
    <xf numFmtId="0" fontId="8" fillId="0" borderId="36" xfId="52" applyFont="1" applyFill="1" applyBorder="1" applyAlignment="1" applyProtection="1">
      <alignment horizontal="left" vertical="center" wrapText="1"/>
      <protection/>
    </xf>
    <xf numFmtId="0" fontId="8" fillId="0" borderId="90" xfId="0" applyFont="1" applyBorder="1" applyAlignment="1" applyProtection="1">
      <alignment horizontal="left" vertical="center" wrapText="1" indent="1"/>
      <protection/>
    </xf>
    <xf numFmtId="0" fontId="8" fillId="0" borderId="92" xfId="0" applyFont="1" applyBorder="1" applyAlignment="1" applyProtection="1">
      <alignment horizontal="left" vertical="center" wrapText="1" indent="1"/>
      <protection/>
    </xf>
    <xf numFmtId="0" fontId="8" fillId="0" borderId="89" xfId="0" applyFont="1" applyBorder="1" applyAlignment="1" applyProtection="1">
      <alignment horizontal="left" vertical="center" wrapText="1" indent="1"/>
      <protection/>
    </xf>
    <xf numFmtId="0" fontId="7" fillId="0" borderId="57" xfId="0" applyFont="1" applyBorder="1" applyAlignment="1" applyProtection="1">
      <alignment horizontal="left" vertical="center" wrapText="1" indent="2"/>
      <protection/>
    </xf>
    <xf numFmtId="0" fontId="15" fillId="0" borderId="13" xfId="0" applyFont="1" applyBorder="1" applyAlignment="1" applyProtection="1">
      <alignment horizontal="left" wrapText="1" indent="2"/>
      <protection/>
    </xf>
    <xf numFmtId="164" fontId="27" fillId="0" borderId="15" xfId="0" applyNumberFormat="1" applyFont="1" applyFill="1" applyBorder="1" applyAlignment="1" applyProtection="1">
      <alignment horizontal="right" vertical="center" wrapText="1"/>
      <protection/>
    </xf>
    <xf numFmtId="164" fontId="27" fillId="0" borderId="96" xfId="0" applyNumberFormat="1" applyFont="1" applyFill="1" applyBorder="1" applyAlignment="1" applyProtection="1">
      <alignment horizontal="right" vertical="center" wrapText="1"/>
      <protection/>
    </xf>
    <xf numFmtId="164" fontId="27" fillId="0" borderId="32" xfId="0" applyNumberFormat="1" applyFont="1" applyFill="1" applyBorder="1" applyAlignment="1" applyProtection="1">
      <alignment horizontal="right" vertical="center" wrapText="1"/>
      <protection/>
    </xf>
    <xf numFmtId="164" fontId="27" fillId="0" borderId="97" xfId="0" applyNumberFormat="1" applyFont="1" applyFill="1" applyBorder="1" applyAlignment="1" applyProtection="1">
      <alignment horizontal="right" vertical="center" wrapText="1"/>
      <protection/>
    </xf>
    <xf numFmtId="0" fontId="7" fillId="0" borderId="68" xfId="0" applyFont="1" applyBorder="1" applyAlignment="1" applyProtection="1">
      <alignment horizontal="left" vertical="center" wrapText="1" indent="2"/>
      <protection/>
    </xf>
    <xf numFmtId="0" fontId="15" fillId="0" borderId="70" xfId="0" applyFont="1" applyBorder="1" applyAlignment="1" applyProtection="1">
      <alignment horizontal="left" wrapText="1" indent="2"/>
      <protection/>
    </xf>
    <xf numFmtId="0" fontId="0" fillId="0" borderId="64" xfId="0" applyBorder="1" applyAlignment="1" quotePrefix="1">
      <alignment vertical="center"/>
    </xf>
    <xf numFmtId="0" fontId="0" fillId="0" borderId="39" xfId="0" applyBorder="1" applyAlignment="1" quotePrefix="1">
      <alignment vertical="center"/>
    </xf>
    <xf numFmtId="0" fontId="7" fillId="0" borderId="64" xfId="0" applyFont="1" applyBorder="1" applyAlignment="1" applyProtection="1">
      <alignment horizontal="left" vertical="center" wrapText="1" indent="1"/>
      <protection/>
    </xf>
    <xf numFmtId="0" fontId="15" fillId="0" borderId="65" xfId="0" applyFont="1" applyBorder="1" applyAlignment="1" applyProtection="1">
      <alignment horizontal="left" vertical="center" wrapText="1" indent="1"/>
      <protection/>
    </xf>
    <xf numFmtId="3" fontId="27" fillId="0" borderId="38" xfId="0" applyNumberFormat="1" applyFont="1" applyFill="1" applyBorder="1" applyAlignment="1" applyProtection="1">
      <alignment horizontal="center" vertical="center"/>
      <protection/>
    </xf>
    <xf numFmtId="3" fontId="27" fillId="0" borderId="48" xfId="0" applyNumberFormat="1" applyFont="1" applyFill="1" applyBorder="1" applyAlignment="1" applyProtection="1">
      <alignment horizontal="center" vertical="center"/>
      <protection/>
    </xf>
    <xf numFmtId="164" fontId="27" fillId="0" borderId="12" xfId="0" applyNumberFormat="1" applyFont="1" applyFill="1" applyBorder="1" applyAlignment="1" applyProtection="1">
      <alignment horizontal="right" vertical="center" wrapText="1"/>
      <protection/>
    </xf>
    <xf numFmtId="164" fontId="27" fillId="0" borderId="18" xfId="0" applyNumberFormat="1" applyFont="1" applyFill="1" applyBorder="1" applyAlignment="1" applyProtection="1">
      <alignment horizontal="right" vertical="center" wrapText="1"/>
      <protection/>
    </xf>
    <xf numFmtId="0" fontId="5" fillId="35" borderId="57" xfId="0" applyFont="1" applyFill="1" applyBorder="1" applyAlignment="1" applyProtection="1">
      <alignment horizontal="center" vertical="center" wrapText="1"/>
      <protection/>
    </xf>
    <xf numFmtId="0" fontId="12" fillId="35" borderId="58" xfId="0" applyFont="1" applyFill="1" applyBorder="1" applyAlignment="1" applyProtection="1">
      <alignment horizontal="center" vertical="center" wrapText="1"/>
      <protection/>
    </xf>
    <xf numFmtId="0" fontId="12" fillId="35" borderId="50" xfId="0" applyFont="1" applyFill="1" applyBorder="1" applyAlignment="1" applyProtection="1">
      <alignment horizontal="center" vertical="center" wrapText="1"/>
      <protection/>
    </xf>
    <xf numFmtId="0" fontId="7" fillId="0" borderId="98" xfId="0" applyFont="1" applyFill="1" applyBorder="1" applyAlignment="1" applyProtection="1">
      <alignment horizontal="left" vertical="center" wrapText="1"/>
      <protection/>
    </xf>
    <xf numFmtId="0" fontId="7" fillId="0" borderId="74" xfId="0" applyFont="1" applyFill="1" applyBorder="1" applyAlignment="1" applyProtection="1">
      <alignment horizontal="left" vertical="center" wrapText="1"/>
      <protection/>
    </xf>
    <xf numFmtId="0" fontId="15" fillId="0" borderId="99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8" fillId="0" borderId="37" xfId="0" applyFont="1" applyBorder="1" applyAlignment="1" applyProtection="1">
      <alignment horizontal="center" vertical="center" wrapText="1"/>
      <protection/>
    </xf>
    <xf numFmtId="0" fontId="8" fillId="0" borderId="43" xfId="0" applyFont="1" applyBorder="1" applyAlignment="1" applyProtection="1">
      <alignment horizontal="center" vertical="center" wrapText="1"/>
      <protection/>
    </xf>
    <xf numFmtId="0" fontId="8" fillId="0" borderId="32" xfId="0" applyFont="1" applyFill="1" applyBorder="1" applyAlignment="1" applyProtection="1">
      <alignment horizontal="center" vertical="center" wrapText="1"/>
      <protection/>
    </xf>
    <xf numFmtId="0" fontId="8" fillId="0" borderId="35" xfId="0" applyFont="1" applyFill="1" applyBorder="1" applyAlignment="1" applyProtection="1">
      <alignment horizontal="center" vertical="center" wrapText="1"/>
      <protection/>
    </xf>
    <xf numFmtId="0" fontId="0" fillId="0" borderId="73" xfId="0" applyBorder="1" applyAlignment="1">
      <alignment vertical="center"/>
    </xf>
    <xf numFmtId="0" fontId="0" fillId="0" borderId="39" xfId="0" applyBorder="1" applyAlignment="1">
      <alignment vertical="center"/>
    </xf>
    <xf numFmtId="0" fontId="8" fillId="0" borderId="73" xfId="0" applyFont="1" applyBorder="1" applyAlignment="1" applyProtection="1">
      <alignment horizontal="center" vertical="center" wrapText="1"/>
      <protection/>
    </xf>
    <xf numFmtId="0" fontId="15" fillId="0" borderId="74" xfId="0" applyFont="1" applyBorder="1" applyAlignment="1" applyProtection="1">
      <alignment/>
      <protection/>
    </xf>
    <xf numFmtId="0" fontId="15" fillId="0" borderId="39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7" fillId="0" borderId="95" xfId="0" applyFont="1" applyFill="1" applyBorder="1" applyAlignment="1" applyProtection="1">
      <alignment horizontal="center" vertical="center" wrapText="1"/>
      <protection/>
    </xf>
    <xf numFmtId="0" fontId="15" fillId="0" borderId="38" xfId="0" applyFont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20" fillId="0" borderId="64" xfId="0" applyFont="1" applyBorder="1" applyAlignment="1" applyProtection="1">
      <alignment horizontal="center" vertical="center" wrapText="1"/>
      <protection/>
    </xf>
    <xf numFmtId="0" fontId="30" fillId="0" borderId="71" xfId="0" applyFont="1" applyBorder="1" applyAlignment="1" applyProtection="1">
      <alignment/>
      <protection/>
    </xf>
    <xf numFmtId="0" fontId="2" fillId="0" borderId="0" xfId="44" applyBorder="1" applyAlignment="1" applyProtection="1">
      <alignment horizontal="center"/>
      <protection locked="0"/>
    </xf>
    <xf numFmtId="0" fontId="8" fillId="0" borderId="76" xfId="44" applyFont="1" applyBorder="1" applyAlignment="1" applyProtection="1">
      <alignment horizontal="left" vertical="center" wrapText="1"/>
      <protection/>
    </xf>
    <xf numFmtId="0" fontId="26" fillId="0" borderId="0" xfId="44" applyFont="1" applyBorder="1" applyAlignment="1" applyProtection="1">
      <alignment horizontal="center" wrapText="1"/>
      <protection locked="0"/>
    </xf>
    <xf numFmtId="0" fontId="20" fillId="0" borderId="0" xfId="44" applyFont="1" applyBorder="1" applyAlignment="1" applyProtection="1">
      <alignment horizontal="center"/>
      <protection locked="0"/>
    </xf>
    <xf numFmtId="0" fontId="8" fillId="0" borderId="23" xfId="44" applyFont="1" applyBorder="1" applyAlignment="1" applyProtection="1">
      <alignment horizontal="left" vertical="center" wrapText="1"/>
      <protection/>
    </xf>
    <xf numFmtId="0" fontId="8" fillId="0" borderId="82" xfId="44" applyFont="1" applyBorder="1" applyAlignment="1" applyProtection="1">
      <alignment horizontal="left" vertical="center" wrapText="1"/>
      <protection/>
    </xf>
    <xf numFmtId="0" fontId="8" fillId="0" borderId="14" xfId="44" applyFont="1" applyBorder="1" applyAlignment="1" applyProtection="1">
      <alignment horizontal="left" vertical="center" wrapText="1"/>
      <protection/>
    </xf>
    <xf numFmtId="0" fontId="7" fillId="0" borderId="0" xfId="44" applyFont="1" applyBorder="1" applyAlignment="1" applyProtection="1">
      <alignment horizontal="left" wrapText="1"/>
      <protection locked="0"/>
    </xf>
    <xf numFmtId="0" fontId="7" fillId="0" borderId="100" xfId="44" applyFont="1" applyBorder="1" applyAlignment="1" applyProtection="1">
      <alignment horizontal="center" vertical="center" wrapText="1"/>
      <protection/>
    </xf>
    <xf numFmtId="0" fontId="10" fillId="0" borderId="23" xfId="44" applyFont="1" applyBorder="1" applyAlignment="1" applyProtection="1">
      <alignment horizontal="center" vertical="top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9">
    <dxf>
      <font>
        <b/>
        <i/>
      </font>
      <fill>
        <patternFill patternType="none">
          <fgColor indexed="64"/>
          <bgColor indexed="6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/>
        <strike/>
      </font>
      <fill>
        <patternFill patternType="none">
          <bgColor indexed="65"/>
        </patternFill>
      </fill>
    </dxf>
    <dxf>
      <font>
        <b/>
        <i/>
        <strike/>
      </font>
      <fill>
        <patternFill patternType="none">
          <bgColor indexed="65"/>
        </patternFill>
      </fill>
      <border/>
    </dxf>
    <dxf>
      <font>
        <strike/>
      </font>
      <fill>
        <patternFill patternType="none">
          <bgColor indexed="65"/>
        </patternFill>
      </fill>
      <border/>
    </dxf>
    <dxf>
      <font>
        <b/>
        <i/>
      </font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4_na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ział I"/>
      <sheetName val="dział III"/>
      <sheetName val="dzial II"/>
      <sheetName val="dzial IV "/>
      <sheetName val="dział 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PageLayoutView="0" workbookViewId="0" topLeftCell="A1">
      <selection activeCell="A68" sqref="A68:D68"/>
    </sheetView>
  </sheetViews>
  <sheetFormatPr defaultColWidth="9.00390625" defaultRowHeight="12.75"/>
  <cols>
    <col min="1" max="1" width="7.625" style="0" customWidth="1"/>
    <col min="2" max="2" width="8.375" style="0" customWidth="1"/>
    <col min="3" max="3" width="11.25390625" style="0" customWidth="1"/>
    <col min="4" max="4" width="37.875" style="0" customWidth="1"/>
    <col min="5" max="5" width="5.625" style="0" customWidth="1"/>
    <col min="6" max="7" width="15.375" style="0" customWidth="1"/>
  </cols>
  <sheetData>
    <row r="1" spans="1:7" ht="12.75">
      <c r="A1" s="241" t="s">
        <v>0</v>
      </c>
      <c r="B1" s="241"/>
      <c r="C1" s="241"/>
      <c r="D1" s="241"/>
      <c r="E1" s="1"/>
      <c r="F1" s="2"/>
      <c r="G1" s="2"/>
    </row>
    <row r="2" spans="1:7" ht="12.75">
      <c r="A2" s="242" t="s">
        <v>1</v>
      </c>
      <c r="B2" s="242"/>
      <c r="C2" s="242"/>
      <c r="D2" s="242"/>
      <c r="E2" s="1"/>
      <c r="F2" s="3"/>
      <c r="G2" s="3"/>
    </row>
    <row r="3" spans="1:6" ht="12.75">
      <c r="A3" s="243" t="s">
        <v>2</v>
      </c>
      <c r="B3" s="244"/>
      <c r="C3" s="244"/>
      <c r="D3" s="244"/>
      <c r="E3" s="244"/>
      <c r="F3" s="244"/>
    </row>
    <row r="4" spans="1:6" ht="12.75">
      <c r="A4" s="245" t="s">
        <v>3</v>
      </c>
      <c r="B4" s="245"/>
      <c r="C4" s="245"/>
      <c r="D4" s="245"/>
      <c r="E4" s="245"/>
      <c r="F4" s="245"/>
    </row>
    <row r="5" spans="1:6" ht="20.25">
      <c r="A5" s="234" t="s">
        <v>75</v>
      </c>
      <c r="B5" s="234"/>
      <c r="C5" s="234"/>
      <c r="D5" s="234"/>
      <c r="E5" s="234"/>
      <c r="F5" s="234"/>
    </row>
    <row r="6" spans="1:7" ht="18.75">
      <c r="A6" s="4"/>
      <c r="B6" s="4"/>
      <c r="C6" s="4"/>
      <c r="D6" s="4"/>
      <c r="E6" s="4"/>
      <c r="F6" s="5"/>
      <c r="G6" s="5"/>
    </row>
    <row r="7" spans="1:7" ht="15.75">
      <c r="A7" s="235" t="s">
        <v>4</v>
      </c>
      <c r="B7" s="235"/>
      <c r="C7" s="235"/>
      <c r="D7" s="235"/>
      <c r="E7" s="235"/>
      <c r="F7" s="3"/>
      <c r="G7" s="3"/>
    </row>
    <row r="8" spans="1:7" ht="16.5" thickBot="1">
      <c r="A8" s="6" t="s">
        <v>5</v>
      </c>
      <c r="B8" s="6"/>
      <c r="C8" s="7"/>
      <c r="D8" s="7"/>
      <c r="E8" s="8"/>
      <c r="F8" s="9"/>
      <c r="G8" s="9"/>
    </row>
    <row r="9" spans="1:7" ht="47.25">
      <c r="A9" s="236" t="s">
        <v>6</v>
      </c>
      <c r="B9" s="237"/>
      <c r="C9" s="237"/>
      <c r="D9" s="237"/>
      <c r="E9" s="237"/>
      <c r="F9" s="10" t="s">
        <v>73</v>
      </c>
      <c r="G9" s="10" t="s">
        <v>74</v>
      </c>
    </row>
    <row r="10" spans="1:7" ht="15">
      <c r="A10" s="238">
        <v>1</v>
      </c>
      <c r="B10" s="239"/>
      <c r="C10" s="239"/>
      <c r="D10" s="239"/>
      <c r="E10" s="240"/>
      <c r="F10" s="11">
        <v>2</v>
      </c>
      <c r="G10" s="11">
        <v>3</v>
      </c>
    </row>
    <row r="11" spans="1:7" ht="24" customHeight="1">
      <c r="A11" s="228" t="s">
        <v>7</v>
      </c>
      <c r="B11" s="229"/>
      <c r="C11" s="229"/>
      <c r="D11" s="230"/>
      <c r="E11" s="12" t="s">
        <v>8</v>
      </c>
      <c r="F11" s="13">
        <f>F12+F31</f>
        <v>9821.1</v>
      </c>
      <c r="G11" s="13">
        <f>G12+G31</f>
        <v>9821.1</v>
      </c>
    </row>
    <row r="12" spans="1:7" ht="29.25" customHeight="1">
      <c r="A12" s="192" t="s">
        <v>9</v>
      </c>
      <c r="B12" s="193"/>
      <c r="C12" s="193"/>
      <c r="D12" s="194"/>
      <c r="E12" s="12" t="s">
        <v>10</v>
      </c>
      <c r="F12" s="14">
        <f>F13+F20+F29+F30</f>
        <v>9790</v>
      </c>
      <c r="G12" s="14">
        <f>G13+G20+G29+G30</f>
        <v>9790</v>
      </c>
    </row>
    <row r="13" spans="1:7" ht="22.5" customHeight="1">
      <c r="A13" s="220" t="s">
        <v>11</v>
      </c>
      <c r="B13" s="221"/>
      <c r="C13" s="221"/>
      <c r="D13" s="222"/>
      <c r="E13" s="12" t="s">
        <v>12</v>
      </c>
      <c r="F13" s="15">
        <f>F14+F15+F16+F18</f>
        <v>9790</v>
      </c>
      <c r="G13" s="15">
        <f>G14+G15+G16+G18</f>
        <v>9790</v>
      </c>
    </row>
    <row r="14" spans="1:7" ht="19.5" customHeight="1">
      <c r="A14" s="200" t="s">
        <v>13</v>
      </c>
      <c r="B14" s="224"/>
      <c r="C14" s="206" t="s">
        <v>14</v>
      </c>
      <c r="D14" s="231"/>
      <c r="E14" s="12" t="s">
        <v>15</v>
      </c>
      <c r="F14" s="16">
        <v>6225.7</v>
      </c>
      <c r="G14" s="16">
        <v>6225.7</v>
      </c>
    </row>
    <row r="15" spans="1:7" ht="33" customHeight="1">
      <c r="A15" s="202"/>
      <c r="B15" s="225"/>
      <c r="C15" s="206" t="s">
        <v>16</v>
      </c>
      <c r="D15" s="188"/>
      <c r="E15" s="12" t="s">
        <v>17</v>
      </c>
      <c r="F15" s="16">
        <v>150</v>
      </c>
      <c r="G15" s="16">
        <v>150</v>
      </c>
    </row>
    <row r="16" spans="1:7" ht="21.75" customHeight="1">
      <c r="A16" s="202"/>
      <c r="B16" s="225"/>
      <c r="C16" s="206" t="s">
        <v>18</v>
      </c>
      <c r="D16" s="188"/>
      <c r="E16" s="12" t="s">
        <v>19</v>
      </c>
      <c r="F16" s="16">
        <v>1822.6</v>
      </c>
      <c r="G16" s="16">
        <v>1822.6</v>
      </c>
    </row>
    <row r="17" spans="1:7" ht="15.75">
      <c r="A17" s="202"/>
      <c r="B17" s="225"/>
      <c r="C17" s="18" t="s">
        <v>20</v>
      </c>
      <c r="D17" s="19" t="s">
        <v>21</v>
      </c>
      <c r="E17" s="12" t="s">
        <v>22</v>
      </c>
      <c r="F17" s="16">
        <v>1577.2</v>
      </c>
      <c r="G17" s="16">
        <v>1577.2</v>
      </c>
    </row>
    <row r="18" spans="1:7" ht="15.75">
      <c r="A18" s="202"/>
      <c r="B18" s="225"/>
      <c r="C18" s="232" t="s">
        <v>23</v>
      </c>
      <c r="D18" s="233"/>
      <c r="E18" s="12" t="s">
        <v>24</v>
      </c>
      <c r="F18" s="20">
        <v>1591.7</v>
      </c>
      <c r="G18" s="20">
        <v>1591.7</v>
      </c>
    </row>
    <row r="19" spans="1:7" ht="32.25" customHeight="1">
      <c r="A19" s="204"/>
      <c r="B19" s="226"/>
      <c r="C19" s="21" t="s">
        <v>20</v>
      </c>
      <c r="D19" s="22" t="s">
        <v>25</v>
      </c>
      <c r="E19" s="23" t="s">
        <v>26</v>
      </c>
      <c r="F19" s="20">
        <v>1482.6</v>
      </c>
      <c r="G19" s="20">
        <v>1482.6</v>
      </c>
    </row>
    <row r="20" spans="1:7" ht="15.75">
      <c r="A20" s="220" t="s">
        <v>27</v>
      </c>
      <c r="B20" s="221"/>
      <c r="C20" s="221"/>
      <c r="D20" s="223"/>
      <c r="E20" s="12">
        <f>E19+1</f>
        <v>10</v>
      </c>
      <c r="F20" s="14">
        <f>F21+F22+F23+F25+F26+F27</f>
        <v>0</v>
      </c>
      <c r="G20" s="14">
        <f>G21+G22+G23+G25+G26+G27</f>
        <v>0</v>
      </c>
    </row>
    <row r="21" spans="1:7" ht="22.5" customHeight="1">
      <c r="A21" s="200" t="s">
        <v>13</v>
      </c>
      <c r="B21" s="224"/>
      <c r="C21" s="206" t="s">
        <v>28</v>
      </c>
      <c r="D21" s="188"/>
      <c r="E21" s="24">
        <f aca="true" t="shared" si="0" ref="E21:E33">E20+1</f>
        <v>11</v>
      </c>
      <c r="F21" s="16"/>
      <c r="G21" s="16"/>
    </row>
    <row r="22" spans="1:7" ht="32.25" customHeight="1">
      <c r="A22" s="202"/>
      <c r="B22" s="225"/>
      <c r="C22" s="206" t="s">
        <v>29</v>
      </c>
      <c r="D22" s="188"/>
      <c r="E22" s="24">
        <f t="shared" si="0"/>
        <v>12</v>
      </c>
      <c r="F22" s="16"/>
      <c r="G22" s="16"/>
    </row>
    <row r="23" spans="1:7" ht="15.75">
      <c r="A23" s="202"/>
      <c r="B23" s="225"/>
      <c r="C23" s="206" t="s">
        <v>30</v>
      </c>
      <c r="D23" s="188"/>
      <c r="E23" s="12">
        <f t="shared" si="0"/>
        <v>13</v>
      </c>
      <c r="F23" s="16"/>
      <c r="G23" s="16"/>
    </row>
    <row r="24" spans="1:7" ht="31.5">
      <c r="A24" s="202"/>
      <c r="B24" s="225"/>
      <c r="C24" s="25" t="s">
        <v>20</v>
      </c>
      <c r="D24" s="26" t="s">
        <v>31</v>
      </c>
      <c r="E24" s="24">
        <f t="shared" si="0"/>
        <v>14</v>
      </c>
      <c r="F24" s="16"/>
      <c r="G24" s="16"/>
    </row>
    <row r="25" spans="1:7" ht="32.25" customHeight="1">
      <c r="A25" s="202"/>
      <c r="B25" s="225"/>
      <c r="C25" s="206" t="s">
        <v>32</v>
      </c>
      <c r="D25" s="188"/>
      <c r="E25" s="12">
        <f t="shared" si="0"/>
        <v>15</v>
      </c>
      <c r="F25" s="16"/>
      <c r="G25" s="16"/>
    </row>
    <row r="26" spans="1:7" ht="31.5" customHeight="1">
      <c r="A26" s="202"/>
      <c r="B26" s="225"/>
      <c r="C26" s="227" t="s">
        <v>33</v>
      </c>
      <c r="D26" s="209"/>
      <c r="E26" s="24">
        <f t="shared" si="0"/>
        <v>16</v>
      </c>
      <c r="F26" s="16"/>
      <c r="G26" s="16"/>
    </row>
    <row r="27" spans="1:7" ht="15.75">
      <c r="A27" s="202"/>
      <c r="B27" s="225"/>
      <c r="C27" s="206" t="s">
        <v>23</v>
      </c>
      <c r="D27" s="188"/>
      <c r="E27" s="12">
        <f t="shared" si="0"/>
        <v>17</v>
      </c>
      <c r="F27" s="16"/>
      <c r="G27" s="16"/>
    </row>
    <row r="28" spans="1:7" ht="31.5" customHeight="1">
      <c r="A28" s="204"/>
      <c r="B28" s="226"/>
      <c r="C28" s="21" t="s">
        <v>20</v>
      </c>
      <c r="D28" s="27" t="s">
        <v>25</v>
      </c>
      <c r="E28" s="24">
        <f t="shared" si="0"/>
        <v>18</v>
      </c>
      <c r="F28" s="16"/>
      <c r="G28" s="16"/>
    </row>
    <row r="29" spans="1:7" ht="18" customHeight="1">
      <c r="A29" s="220" t="s">
        <v>34</v>
      </c>
      <c r="B29" s="221"/>
      <c r="C29" s="221"/>
      <c r="D29" s="222"/>
      <c r="E29" s="12">
        <f t="shared" si="0"/>
        <v>19</v>
      </c>
      <c r="F29" s="16"/>
      <c r="G29" s="16"/>
    </row>
    <row r="30" spans="1:7" ht="18" customHeight="1">
      <c r="A30" s="220" t="s">
        <v>35</v>
      </c>
      <c r="B30" s="221"/>
      <c r="C30" s="221"/>
      <c r="D30" s="222"/>
      <c r="E30" s="12">
        <f t="shared" si="0"/>
        <v>20</v>
      </c>
      <c r="F30" s="16"/>
      <c r="G30" s="16"/>
    </row>
    <row r="31" spans="1:7" ht="18" customHeight="1">
      <c r="A31" s="192" t="s">
        <v>36</v>
      </c>
      <c r="B31" s="193"/>
      <c r="C31" s="193"/>
      <c r="D31" s="194"/>
      <c r="E31" s="12">
        <f t="shared" si="0"/>
        <v>21</v>
      </c>
      <c r="F31" s="15">
        <f>F32+F33</f>
        <v>31.1</v>
      </c>
      <c r="G31" s="15">
        <f>G32+G33</f>
        <v>31.1</v>
      </c>
    </row>
    <row r="32" spans="1:7" ht="18" customHeight="1">
      <c r="A32" s="220" t="s">
        <v>37</v>
      </c>
      <c r="B32" s="221"/>
      <c r="C32" s="221"/>
      <c r="D32" s="222"/>
      <c r="E32" s="12">
        <f t="shared" si="0"/>
        <v>22</v>
      </c>
      <c r="F32" s="16"/>
      <c r="G32" s="16"/>
    </row>
    <row r="33" spans="1:7" ht="18" customHeight="1" thickBot="1">
      <c r="A33" s="213" t="s">
        <v>38</v>
      </c>
      <c r="B33" s="214"/>
      <c r="C33" s="214"/>
      <c r="D33" s="215"/>
      <c r="E33" s="28">
        <f t="shared" si="0"/>
        <v>23</v>
      </c>
      <c r="F33" s="29">
        <v>31.1</v>
      </c>
      <c r="G33" s="29">
        <v>31.1</v>
      </c>
    </row>
    <row r="34" spans="1:7" ht="15.75">
      <c r="A34" s="216"/>
      <c r="B34" s="216"/>
      <c r="C34" s="216"/>
      <c r="D34" s="216"/>
      <c r="E34" s="31"/>
      <c r="F34" s="9"/>
      <c r="G34" s="9"/>
    </row>
    <row r="35" spans="1:7" ht="15.75">
      <c r="A35" s="216" t="s">
        <v>39</v>
      </c>
      <c r="B35" s="216"/>
      <c r="C35" s="216"/>
      <c r="D35" s="216"/>
      <c r="E35" s="216"/>
      <c r="F35" s="9"/>
      <c r="G35" s="9"/>
    </row>
    <row r="36" spans="1:7" ht="16.5" thickBot="1">
      <c r="A36" s="30"/>
      <c r="B36" s="30"/>
      <c r="C36" s="30"/>
      <c r="D36" s="30"/>
      <c r="E36" s="30"/>
      <c r="F36" s="9"/>
      <c r="G36" s="9"/>
    </row>
    <row r="37" spans="1:7" ht="47.25">
      <c r="A37" s="217" t="s">
        <v>6</v>
      </c>
      <c r="B37" s="218"/>
      <c r="C37" s="218"/>
      <c r="D37" s="218"/>
      <c r="E37" s="219"/>
      <c r="F37" s="10" t="s">
        <v>73</v>
      </c>
      <c r="G37" s="10" t="s">
        <v>74</v>
      </c>
    </row>
    <row r="38" spans="1:7" ht="15.75">
      <c r="A38" s="210">
        <v>1</v>
      </c>
      <c r="B38" s="211"/>
      <c r="C38" s="211"/>
      <c r="D38" s="211"/>
      <c r="E38" s="212"/>
      <c r="F38" s="32">
        <v>2</v>
      </c>
      <c r="G38" s="32">
        <v>3</v>
      </c>
    </row>
    <row r="39" spans="1:7" ht="18.75">
      <c r="A39" s="189" t="s">
        <v>40</v>
      </c>
      <c r="B39" s="190"/>
      <c r="C39" s="190"/>
      <c r="D39" s="191"/>
      <c r="E39" s="33">
        <f>E33+1</f>
        <v>24</v>
      </c>
      <c r="F39" s="34">
        <f>F40+F57</f>
        <v>9862.800000000001</v>
      </c>
      <c r="G39" s="34">
        <f>G40+G57</f>
        <v>9862.800000000001</v>
      </c>
    </row>
    <row r="40" spans="1:7" ht="26.25" customHeight="1">
      <c r="A40" s="192" t="s">
        <v>41</v>
      </c>
      <c r="B40" s="193"/>
      <c r="C40" s="193"/>
      <c r="D40" s="194"/>
      <c r="E40" s="33">
        <f>E39+1</f>
        <v>25</v>
      </c>
      <c r="F40" s="35">
        <f>F52</f>
        <v>9851.6</v>
      </c>
      <c r="G40" s="35">
        <f>G52</f>
        <v>9851.6</v>
      </c>
    </row>
    <row r="41" spans="1:7" ht="18" customHeight="1">
      <c r="A41" s="186" t="s">
        <v>42</v>
      </c>
      <c r="B41" s="187"/>
      <c r="C41" s="187"/>
      <c r="D41" s="188"/>
      <c r="E41" s="33">
        <f aca="true" t="shared" si="1" ref="E41:E70">E40+1</f>
        <v>26</v>
      </c>
      <c r="F41" s="36">
        <v>344</v>
      </c>
      <c r="G41" s="36">
        <v>344</v>
      </c>
    </row>
    <row r="42" spans="1:7" ht="18" customHeight="1">
      <c r="A42" s="186" t="s">
        <v>43</v>
      </c>
      <c r="B42" s="187"/>
      <c r="C42" s="187"/>
      <c r="D42" s="188"/>
      <c r="E42" s="33">
        <f t="shared" si="1"/>
        <v>27</v>
      </c>
      <c r="F42" s="36">
        <v>366</v>
      </c>
      <c r="G42" s="36">
        <v>366</v>
      </c>
    </row>
    <row r="43" spans="1:7" ht="18" customHeight="1">
      <c r="A43" s="186" t="s">
        <v>44</v>
      </c>
      <c r="B43" s="187"/>
      <c r="C43" s="187"/>
      <c r="D43" s="188"/>
      <c r="E43" s="33">
        <f t="shared" si="1"/>
        <v>28</v>
      </c>
      <c r="F43" s="36">
        <v>559.3</v>
      </c>
      <c r="G43" s="36">
        <v>559.3</v>
      </c>
    </row>
    <row r="44" spans="1:7" ht="18" customHeight="1">
      <c r="A44" s="186" t="s">
        <v>45</v>
      </c>
      <c r="B44" s="187"/>
      <c r="C44" s="187"/>
      <c r="D44" s="188"/>
      <c r="E44" s="33">
        <f t="shared" si="1"/>
        <v>29</v>
      </c>
      <c r="F44" s="36">
        <v>13.3</v>
      </c>
      <c r="G44" s="36">
        <v>13.3</v>
      </c>
    </row>
    <row r="45" spans="1:7" ht="18" customHeight="1">
      <c r="A45" s="186" t="s">
        <v>46</v>
      </c>
      <c r="B45" s="187"/>
      <c r="C45" s="187"/>
      <c r="D45" s="188"/>
      <c r="E45" s="33">
        <f t="shared" si="1"/>
        <v>30</v>
      </c>
      <c r="F45" s="36">
        <v>6592.4</v>
      </c>
      <c r="G45" s="36">
        <v>6592.4</v>
      </c>
    </row>
    <row r="46" spans="1:7" ht="18" customHeight="1">
      <c r="A46" s="37" t="s">
        <v>47</v>
      </c>
      <c r="B46" s="207" t="s">
        <v>48</v>
      </c>
      <c r="C46" s="207"/>
      <c r="D46" s="207"/>
      <c r="E46" s="33">
        <f t="shared" si="1"/>
        <v>31</v>
      </c>
      <c r="F46" s="36">
        <v>5715.7</v>
      </c>
      <c r="G46" s="36">
        <v>5715.7</v>
      </c>
    </row>
    <row r="47" spans="1:7" ht="18" customHeight="1">
      <c r="A47" s="186" t="s">
        <v>49</v>
      </c>
      <c r="B47" s="187"/>
      <c r="C47" s="187"/>
      <c r="D47" s="188"/>
      <c r="E47" s="33">
        <f t="shared" si="1"/>
        <v>32</v>
      </c>
      <c r="F47" s="36">
        <v>1318.1</v>
      </c>
      <c r="G47" s="36">
        <v>1318.1</v>
      </c>
    </row>
    <row r="48" spans="1:7" ht="18" customHeight="1">
      <c r="A48" s="186" t="s">
        <v>50</v>
      </c>
      <c r="B48" s="187"/>
      <c r="C48" s="187"/>
      <c r="D48" s="188"/>
      <c r="E48" s="33">
        <f t="shared" si="1"/>
        <v>33</v>
      </c>
      <c r="F48" s="36">
        <v>658.5</v>
      </c>
      <c r="G48" s="36">
        <v>658.5</v>
      </c>
    </row>
    <row r="49" spans="1:7" ht="18" customHeight="1">
      <c r="A49" s="208" t="s">
        <v>20</v>
      </c>
      <c r="B49" s="209"/>
      <c r="C49" s="206" t="s">
        <v>51</v>
      </c>
      <c r="D49" s="188"/>
      <c r="E49" s="33">
        <f t="shared" si="1"/>
        <v>34</v>
      </c>
      <c r="F49" s="36">
        <v>0</v>
      </c>
      <c r="G49" s="36">
        <v>0</v>
      </c>
    </row>
    <row r="50" spans="1:7" ht="18" customHeight="1">
      <c r="A50" s="186" t="s">
        <v>52</v>
      </c>
      <c r="B50" s="187"/>
      <c r="C50" s="187"/>
      <c r="D50" s="188"/>
      <c r="E50" s="33">
        <f t="shared" si="1"/>
        <v>35</v>
      </c>
      <c r="F50" s="38">
        <f>F41+F42+F43+F44+F45+F47+F48</f>
        <v>9851.6</v>
      </c>
      <c r="G50" s="38">
        <f>G41+G42+G43+G44+G45+G47+G48</f>
        <v>9851.6</v>
      </c>
    </row>
    <row r="51" spans="1:7" ht="18" customHeight="1">
      <c r="A51" s="195" t="s">
        <v>53</v>
      </c>
      <c r="B51" s="196"/>
      <c r="C51" s="196"/>
      <c r="D51" s="196"/>
      <c r="E51" s="33">
        <f t="shared" si="1"/>
        <v>36</v>
      </c>
      <c r="F51" s="39"/>
      <c r="G51" s="39"/>
    </row>
    <row r="52" spans="1:7" ht="18" customHeight="1">
      <c r="A52" s="197" t="s">
        <v>54</v>
      </c>
      <c r="B52" s="198"/>
      <c r="C52" s="198"/>
      <c r="D52" s="199"/>
      <c r="E52" s="33">
        <f t="shared" si="1"/>
        <v>37</v>
      </c>
      <c r="F52" s="35">
        <f>F50+F51</f>
        <v>9851.6</v>
      </c>
      <c r="G52" s="35">
        <f>G50+G51</f>
        <v>9851.6</v>
      </c>
    </row>
    <row r="53" spans="1:7" ht="16.5" customHeight="1">
      <c r="A53" s="200" t="s">
        <v>13</v>
      </c>
      <c r="B53" s="201"/>
      <c r="C53" s="206" t="s">
        <v>55</v>
      </c>
      <c r="D53" s="188"/>
      <c r="E53" s="33">
        <f t="shared" si="1"/>
        <v>38</v>
      </c>
      <c r="F53" s="40">
        <v>9851.6</v>
      </c>
      <c r="G53" s="40">
        <v>9851.6</v>
      </c>
    </row>
    <row r="54" spans="1:7" ht="30" customHeight="1">
      <c r="A54" s="202"/>
      <c r="B54" s="203"/>
      <c r="C54" s="41" t="s">
        <v>47</v>
      </c>
      <c r="D54" s="17" t="s">
        <v>56</v>
      </c>
      <c r="E54" s="33">
        <f t="shared" si="1"/>
        <v>39</v>
      </c>
      <c r="F54" s="40"/>
      <c r="G54" s="40"/>
    </row>
    <row r="55" spans="1:7" ht="16.5" customHeight="1">
      <c r="A55" s="202"/>
      <c r="B55" s="203"/>
      <c r="C55" s="206" t="s">
        <v>57</v>
      </c>
      <c r="D55" s="188"/>
      <c r="E55" s="33">
        <f t="shared" si="1"/>
        <v>40</v>
      </c>
      <c r="F55" s="40">
        <v>0</v>
      </c>
      <c r="G55" s="40">
        <v>0</v>
      </c>
    </row>
    <row r="56" spans="1:7" ht="16.5" customHeight="1">
      <c r="A56" s="204"/>
      <c r="B56" s="205"/>
      <c r="C56" s="206" t="s">
        <v>58</v>
      </c>
      <c r="D56" s="188"/>
      <c r="E56" s="33">
        <f t="shared" si="1"/>
        <v>41</v>
      </c>
      <c r="F56" s="36">
        <v>0</v>
      </c>
      <c r="G56" s="36">
        <v>0</v>
      </c>
    </row>
    <row r="57" spans="1:7" ht="16.5" customHeight="1">
      <c r="A57" s="192" t="s">
        <v>59</v>
      </c>
      <c r="B57" s="193"/>
      <c r="C57" s="193"/>
      <c r="D57" s="194"/>
      <c r="E57" s="33">
        <f t="shared" si="1"/>
        <v>42</v>
      </c>
      <c r="F57" s="42">
        <f>F58+F59</f>
        <v>11.2</v>
      </c>
      <c r="G57" s="42">
        <f>G58+G59</f>
        <v>11.2</v>
      </c>
    </row>
    <row r="58" spans="1:7" ht="16.5" customHeight="1">
      <c r="A58" s="186" t="s">
        <v>60</v>
      </c>
      <c r="B58" s="187"/>
      <c r="C58" s="187"/>
      <c r="D58" s="188"/>
      <c r="E58" s="33">
        <f t="shared" si="1"/>
        <v>43</v>
      </c>
      <c r="F58" s="36">
        <v>0</v>
      </c>
      <c r="G58" s="36">
        <v>0</v>
      </c>
    </row>
    <row r="59" spans="1:7" ht="16.5" customHeight="1">
      <c r="A59" s="186" t="s">
        <v>61</v>
      </c>
      <c r="B59" s="187"/>
      <c r="C59" s="187"/>
      <c r="D59" s="188"/>
      <c r="E59" s="33">
        <f t="shared" si="1"/>
        <v>44</v>
      </c>
      <c r="F59" s="36">
        <v>11.2</v>
      </c>
      <c r="G59" s="36">
        <v>11.2</v>
      </c>
    </row>
    <row r="60" spans="1:7" ht="18.75">
      <c r="A60" s="189" t="s">
        <v>62</v>
      </c>
      <c r="B60" s="190"/>
      <c r="C60" s="190"/>
      <c r="D60" s="191"/>
      <c r="E60" s="33">
        <f t="shared" si="1"/>
        <v>45</v>
      </c>
      <c r="F60" s="34">
        <f>F11-F39</f>
        <v>-41.70000000000073</v>
      </c>
      <c r="G60" s="34">
        <f>G11-G39</f>
        <v>-41.70000000000073</v>
      </c>
    </row>
    <row r="61" spans="1:7" ht="18.75">
      <c r="A61" s="189" t="s">
        <v>63</v>
      </c>
      <c r="B61" s="190"/>
      <c r="C61" s="190"/>
      <c r="D61" s="191"/>
      <c r="E61" s="33">
        <f t="shared" si="1"/>
        <v>46</v>
      </c>
      <c r="F61" s="36">
        <v>55.8</v>
      </c>
      <c r="G61" s="36">
        <v>55.8</v>
      </c>
    </row>
    <row r="62" spans="1:7" ht="18.75">
      <c r="A62" s="189" t="s">
        <v>64</v>
      </c>
      <c r="B62" s="190"/>
      <c r="C62" s="190"/>
      <c r="D62" s="191"/>
      <c r="E62" s="33">
        <f t="shared" si="1"/>
        <v>47</v>
      </c>
      <c r="F62" s="36">
        <v>19.2</v>
      </c>
      <c r="G62" s="36">
        <v>19.2</v>
      </c>
    </row>
    <row r="63" spans="1:7" ht="18.75">
      <c r="A63" s="189" t="s">
        <v>65</v>
      </c>
      <c r="B63" s="190"/>
      <c r="C63" s="190"/>
      <c r="D63" s="191"/>
      <c r="E63" s="33">
        <f t="shared" si="1"/>
        <v>48</v>
      </c>
      <c r="F63" s="34">
        <f>F60+F61-F62</f>
        <v>-5.10000000000073</v>
      </c>
      <c r="G63" s="34">
        <f>G60+G61-G62</f>
        <v>-5.10000000000073</v>
      </c>
    </row>
    <row r="64" spans="1:7" ht="18.75">
      <c r="A64" s="189" t="s">
        <v>66</v>
      </c>
      <c r="B64" s="190"/>
      <c r="C64" s="190"/>
      <c r="D64" s="191"/>
      <c r="E64" s="33">
        <f t="shared" si="1"/>
        <v>49</v>
      </c>
      <c r="F64" s="34">
        <f>F65-F66</f>
        <v>0</v>
      </c>
      <c r="G64" s="34">
        <f>G65-G66</f>
        <v>0</v>
      </c>
    </row>
    <row r="65" spans="1:7" ht="18" customHeight="1">
      <c r="A65" s="186" t="s">
        <v>67</v>
      </c>
      <c r="B65" s="187"/>
      <c r="C65" s="187"/>
      <c r="D65" s="188"/>
      <c r="E65" s="33">
        <f t="shared" si="1"/>
        <v>50</v>
      </c>
      <c r="F65" s="36">
        <v>0</v>
      </c>
      <c r="G65" s="36">
        <v>0</v>
      </c>
    </row>
    <row r="66" spans="1:7" ht="18" customHeight="1">
      <c r="A66" s="186" t="s">
        <v>68</v>
      </c>
      <c r="B66" s="187"/>
      <c r="C66" s="187"/>
      <c r="D66" s="188"/>
      <c r="E66" s="33">
        <f t="shared" si="1"/>
        <v>51</v>
      </c>
      <c r="F66" s="36">
        <v>0</v>
      </c>
      <c r="G66" s="36">
        <v>0</v>
      </c>
    </row>
    <row r="67" spans="1:7" ht="18.75">
      <c r="A67" s="189" t="s">
        <v>69</v>
      </c>
      <c r="B67" s="190"/>
      <c r="C67" s="190"/>
      <c r="D67" s="191"/>
      <c r="E67" s="33">
        <f t="shared" si="1"/>
        <v>52</v>
      </c>
      <c r="F67" s="34">
        <f>F63+F64</f>
        <v>-5.10000000000073</v>
      </c>
      <c r="G67" s="34">
        <f>G63+G64</f>
        <v>-5.10000000000073</v>
      </c>
    </row>
    <row r="68" spans="1:7" ht="18.75">
      <c r="A68" s="180" t="s">
        <v>70</v>
      </c>
      <c r="B68" s="181"/>
      <c r="C68" s="181"/>
      <c r="D68" s="182"/>
      <c r="E68" s="33">
        <f t="shared" si="1"/>
        <v>53</v>
      </c>
      <c r="F68" s="36">
        <v>0</v>
      </c>
      <c r="G68" s="36">
        <v>0</v>
      </c>
    </row>
    <row r="69" spans="1:7" ht="18.75">
      <c r="A69" s="180" t="s">
        <v>71</v>
      </c>
      <c r="B69" s="181"/>
      <c r="C69" s="181"/>
      <c r="D69" s="182"/>
      <c r="E69" s="33">
        <f t="shared" si="1"/>
        <v>54</v>
      </c>
      <c r="F69" s="36">
        <v>0</v>
      </c>
      <c r="G69" s="36">
        <v>0</v>
      </c>
    </row>
    <row r="70" spans="1:7" ht="19.5" thickBot="1">
      <c r="A70" s="183" t="s">
        <v>72</v>
      </c>
      <c r="B70" s="184"/>
      <c r="C70" s="184"/>
      <c r="D70" s="185"/>
      <c r="E70" s="43">
        <f t="shared" si="1"/>
        <v>55</v>
      </c>
      <c r="F70" s="44">
        <f>F67-F68-F69</f>
        <v>-5.10000000000073</v>
      </c>
      <c r="G70" s="44">
        <f>G67-G68-G69</f>
        <v>-5.10000000000073</v>
      </c>
    </row>
  </sheetData>
  <sheetProtection/>
  <mergeCells count="66">
    <mergeCell ref="A5:F5"/>
    <mergeCell ref="A7:E7"/>
    <mergeCell ref="A9:E9"/>
    <mergeCell ref="A10:E10"/>
    <mergeCell ref="A1:D1"/>
    <mergeCell ref="A2:D2"/>
    <mergeCell ref="A3:F3"/>
    <mergeCell ref="A4:F4"/>
    <mergeCell ref="C26:D26"/>
    <mergeCell ref="C27:D27"/>
    <mergeCell ref="A11:D11"/>
    <mergeCell ref="A12:D12"/>
    <mergeCell ref="A13:D13"/>
    <mergeCell ref="A14:B19"/>
    <mergeCell ref="C14:D14"/>
    <mergeCell ref="C15:D15"/>
    <mergeCell ref="C16:D16"/>
    <mergeCell ref="C18:D18"/>
    <mergeCell ref="A29:D29"/>
    <mergeCell ref="A30:D30"/>
    <mergeCell ref="A31:D31"/>
    <mergeCell ref="A32:D32"/>
    <mergeCell ref="A20:D20"/>
    <mergeCell ref="A21:B28"/>
    <mergeCell ref="C21:D21"/>
    <mergeCell ref="C22:D22"/>
    <mergeCell ref="C23:D23"/>
    <mergeCell ref="C25:D25"/>
    <mergeCell ref="A38:E38"/>
    <mergeCell ref="A39:D39"/>
    <mergeCell ref="A40:D40"/>
    <mergeCell ref="A41:D41"/>
    <mergeCell ref="A33:D33"/>
    <mergeCell ref="A34:D34"/>
    <mergeCell ref="A35:E35"/>
    <mergeCell ref="A37:E37"/>
    <mergeCell ref="B46:D46"/>
    <mergeCell ref="A47:D47"/>
    <mergeCell ref="A48:D48"/>
    <mergeCell ref="A49:B49"/>
    <mergeCell ref="C49:D49"/>
    <mergeCell ref="A42:D42"/>
    <mergeCell ref="A43:D43"/>
    <mergeCell ref="A44:D44"/>
    <mergeCell ref="A45:D45"/>
    <mergeCell ref="A50:D50"/>
    <mergeCell ref="A51:D51"/>
    <mergeCell ref="A52:D52"/>
    <mergeCell ref="A53:B56"/>
    <mergeCell ref="C53:D53"/>
    <mergeCell ref="C55:D55"/>
    <mergeCell ref="C56:D56"/>
    <mergeCell ref="A61:D61"/>
    <mergeCell ref="A62:D62"/>
    <mergeCell ref="A63:D63"/>
    <mergeCell ref="A64:D64"/>
    <mergeCell ref="A57:D57"/>
    <mergeCell ref="A58:D58"/>
    <mergeCell ref="A59:D59"/>
    <mergeCell ref="A60:D60"/>
    <mergeCell ref="A69:D69"/>
    <mergeCell ref="A70:D70"/>
    <mergeCell ref="A65:D65"/>
    <mergeCell ref="A66:D66"/>
    <mergeCell ref="A67:D67"/>
    <mergeCell ref="A68:D68"/>
  </mergeCells>
  <conditionalFormatting sqref="F54:G54">
    <cfRule type="cellIs" priority="1" dxfId="26" operator="greaterThan" stopIfTrue="1">
      <formula>ROUND(0.2*($F$70*1.2),1)</formula>
    </cfRule>
  </conditionalFormatting>
  <conditionalFormatting sqref="F46:G46">
    <cfRule type="cellIs" priority="2" dxfId="5" operator="greaterThan" stopIfTrue="1">
      <formula>$F$45</formula>
    </cfRule>
  </conditionalFormatting>
  <conditionalFormatting sqref="F49:G49">
    <cfRule type="cellIs" priority="3" dxfId="5" operator="greaterThan" stopIfTrue="1">
      <formula>$F$48</formula>
    </cfRule>
  </conditionalFormatting>
  <conditionalFormatting sqref="F52:G52">
    <cfRule type="cellIs" priority="4" dxfId="5" operator="notEqual" stopIfTrue="1">
      <formula>$F$53+$F$55+$F$56</formula>
    </cfRule>
  </conditionalFormatting>
  <conditionalFormatting sqref="F24:G24">
    <cfRule type="cellIs" priority="5" dxfId="5" operator="greaterThan" stopIfTrue="1">
      <formula>$F$23</formula>
    </cfRule>
  </conditionalFormatting>
  <conditionalFormatting sqref="F17:G17">
    <cfRule type="cellIs" priority="6" dxfId="27" operator="equal" stopIfTrue="1">
      <formula>$F$16</formula>
    </cfRule>
    <cfRule type="cellIs" priority="7" dxfId="5" operator="greaterThan" stopIfTrue="1">
      <formula>$F$16</formula>
    </cfRule>
  </conditionalFormatting>
  <conditionalFormatting sqref="F19:G19">
    <cfRule type="cellIs" priority="8" dxfId="5" operator="greaterThan" stopIfTrue="1">
      <formula>$F$18</formula>
    </cfRule>
  </conditionalFormatting>
  <conditionalFormatting sqref="F28:G28">
    <cfRule type="cellIs" priority="9" dxfId="5" operator="greaterThan" stopIfTrue="1">
      <formula>$F$27</formula>
    </cfRule>
  </conditionalFormatting>
  <printOptions/>
  <pageMargins left="0.24" right="0.18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E3" sqref="E3:F3"/>
    </sheetView>
  </sheetViews>
  <sheetFormatPr defaultColWidth="9.00390625" defaultRowHeight="12.75"/>
  <cols>
    <col min="1" max="1" width="7.375" style="0" customWidth="1"/>
    <col min="2" max="2" width="14.375" style="0" customWidth="1"/>
    <col min="3" max="3" width="43.00390625" style="0" customWidth="1"/>
    <col min="4" max="4" width="5.125" style="0" customWidth="1"/>
    <col min="5" max="5" width="16.125" style="0" customWidth="1"/>
    <col min="6" max="6" width="14.75390625" style="0" customWidth="1"/>
  </cols>
  <sheetData>
    <row r="1" spans="1:5" ht="15.75">
      <c r="A1" s="264" t="s">
        <v>76</v>
      </c>
      <c r="B1" s="264"/>
      <c r="C1" s="264"/>
      <c r="D1" s="264"/>
      <c r="E1" s="264"/>
    </row>
    <row r="2" spans="1:6" ht="16.5" thickBot="1">
      <c r="A2" s="45"/>
      <c r="B2" s="45"/>
      <c r="C2" s="45"/>
      <c r="D2" s="45"/>
      <c r="E2" s="9"/>
      <c r="F2" s="9"/>
    </row>
    <row r="3" spans="1:6" ht="31.5" customHeight="1">
      <c r="A3" s="265" t="s">
        <v>6</v>
      </c>
      <c r="B3" s="266"/>
      <c r="C3" s="266"/>
      <c r="D3" s="267"/>
      <c r="E3" s="53" t="s">
        <v>73</v>
      </c>
      <c r="F3" s="53" t="s">
        <v>74</v>
      </c>
    </row>
    <row r="4" spans="1:6" ht="15">
      <c r="A4" s="268">
        <v>1</v>
      </c>
      <c r="B4" s="269"/>
      <c r="C4" s="269"/>
      <c r="D4" s="270"/>
      <c r="E4" s="54">
        <v>2</v>
      </c>
      <c r="F4" s="54">
        <v>3</v>
      </c>
    </row>
    <row r="5" spans="1:6" ht="19.5" customHeight="1">
      <c r="A5" s="246" t="s">
        <v>77</v>
      </c>
      <c r="B5" s="247"/>
      <c r="C5" s="247"/>
      <c r="D5" s="50" t="s">
        <v>8</v>
      </c>
      <c r="E5" s="55">
        <v>41.8</v>
      </c>
      <c r="F5" s="55">
        <v>41.8</v>
      </c>
    </row>
    <row r="6" spans="1:6" ht="19.5" customHeight="1">
      <c r="A6" s="46" t="s">
        <v>47</v>
      </c>
      <c r="B6" s="259" t="s">
        <v>81</v>
      </c>
      <c r="C6" s="260"/>
      <c r="D6" s="51" t="s">
        <v>10</v>
      </c>
      <c r="E6" s="55">
        <v>41.8</v>
      </c>
      <c r="F6" s="55">
        <v>41.8</v>
      </c>
    </row>
    <row r="7" spans="1:6" ht="19.5" customHeight="1">
      <c r="A7" s="261" t="s">
        <v>78</v>
      </c>
      <c r="B7" s="262"/>
      <c r="C7" s="262"/>
      <c r="D7" s="51" t="s">
        <v>12</v>
      </c>
      <c r="E7" s="56">
        <f>E8+E10+E11+E12</f>
        <v>467.6</v>
      </c>
      <c r="F7" s="56">
        <f>F8+F10+F11+F12</f>
        <v>467.6</v>
      </c>
    </row>
    <row r="8" spans="1:6" ht="19.5" customHeight="1">
      <c r="A8" s="252" t="s">
        <v>13</v>
      </c>
      <c r="B8" s="263" t="s">
        <v>82</v>
      </c>
      <c r="C8" s="263"/>
      <c r="D8" s="51" t="s">
        <v>15</v>
      </c>
      <c r="E8" s="57">
        <v>467.6</v>
      </c>
      <c r="F8" s="57">
        <v>467.6</v>
      </c>
    </row>
    <row r="9" spans="1:6" ht="19.5" customHeight="1">
      <c r="A9" s="253"/>
      <c r="B9" s="48" t="s">
        <v>83</v>
      </c>
      <c r="C9" s="22" t="s">
        <v>91</v>
      </c>
      <c r="D9" s="51" t="s">
        <v>17</v>
      </c>
      <c r="E9" s="57">
        <v>0</v>
      </c>
      <c r="F9" s="57">
        <v>0</v>
      </c>
    </row>
    <row r="10" spans="1:6" ht="19.5" customHeight="1">
      <c r="A10" s="253"/>
      <c r="B10" s="263" t="s">
        <v>84</v>
      </c>
      <c r="C10" s="263"/>
      <c r="D10" s="51" t="s">
        <v>19</v>
      </c>
      <c r="E10" s="57">
        <v>0</v>
      </c>
      <c r="F10" s="57">
        <v>0</v>
      </c>
    </row>
    <row r="11" spans="1:6" ht="19.5" customHeight="1">
      <c r="A11" s="253"/>
      <c r="B11" s="263" t="s">
        <v>85</v>
      </c>
      <c r="C11" s="263"/>
      <c r="D11" s="51" t="s">
        <v>22</v>
      </c>
      <c r="E11" s="57">
        <v>0</v>
      </c>
      <c r="F11" s="57">
        <v>0</v>
      </c>
    </row>
    <row r="12" spans="1:6" ht="19.5" customHeight="1">
      <c r="A12" s="254"/>
      <c r="B12" s="259" t="s">
        <v>86</v>
      </c>
      <c r="C12" s="259"/>
      <c r="D12" s="51" t="s">
        <v>24</v>
      </c>
      <c r="E12" s="57">
        <v>0</v>
      </c>
      <c r="F12" s="57">
        <v>0</v>
      </c>
    </row>
    <row r="13" spans="1:6" ht="19.5" customHeight="1">
      <c r="A13" s="250" t="s">
        <v>79</v>
      </c>
      <c r="B13" s="251"/>
      <c r="C13" s="251"/>
      <c r="D13" s="51" t="s">
        <v>26</v>
      </c>
      <c r="E13" s="57">
        <v>466.6</v>
      </c>
      <c r="F13" s="57">
        <v>466.6</v>
      </c>
    </row>
    <row r="14" spans="1:6" ht="19.5" customHeight="1">
      <c r="A14" s="252" t="s">
        <v>20</v>
      </c>
      <c r="B14" s="255" t="s">
        <v>87</v>
      </c>
      <c r="C14" s="255"/>
      <c r="D14" s="50">
        <v>10</v>
      </c>
      <c r="E14" s="58">
        <f>SUM(E15:E23)</f>
        <v>465.7</v>
      </c>
      <c r="F14" s="58">
        <f>SUM(F15:F23)</f>
        <v>465.7</v>
      </c>
    </row>
    <row r="15" spans="1:6" ht="18" customHeight="1">
      <c r="A15" s="253"/>
      <c r="B15" s="256" t="s">
        <v>13</v>
      </c>
      <c r="C15" s="22" t="s">
        <v>92</v>
      </c>
      <c r="D15" s="50">
        <v>11</v>
      </c>
      <c r="E15" s="57">
        <v>212.3</v>
      </c>
      <c r="F15" s="57">
        <v>212.3</v>
      </c>
    </row>
    <row r="16" spans="1:6" ht="18" customHeight="1">
      <c r="A16" s="253"/>
      <c r="B16" s="257"/>
      <c r="C16" s="22" t="s">
        <v>93</v>
      </c>
      <c r="D16" s="50">
        <v>12</v>
      </c>
      <c r="E16" s="57">
        <v>57.2</v>
      </c>
      <c r="F16" s="57">
        <v>57.2</v>
      </c>
    </row>
    <row r="17" spans="1:6" ht="18" customHeight="1">
      <c r="A17" s="253"/>
      <c r="B17" s="257"/>
      <c r="C17" s="22" t="s">
        <v>94</v>
      </c>
      <c r="D17" s="50">
        <f>D16+1</f>
        <v>13</v>
      </c>
      <c r="E17" s="57">
        <v>119</v>
      </c>
      <c r="F17" s="57">
        <v>119</v>
      </c>
    </row>
    <row r="18" spans="1:6" ht="18" customHeight="1">
      <c r="A18" s="253"/>
      <c r="B18" s="257"/>
      <c r="C18" s="22" t="s">
        <v>95</v>
      </c>
      <c r="D18" s="50">
        <f aca="true" t="shared" si="0" ref="D18:D37">D17+1</f>
        <v>14</v>
      </c>
      <c r="E18" s="57">
        <v>32.9</v>
      </c>
      <c r="F18" s="57">
        <v>32.9</v>
      </c>
    </row>
    <row r="19" spans="1:6" ht="18" customHeight="1">
      <c r="A19" s="253"/>
      <c r="B19" s="257"/>
      <c r="C19" s="22" t="s">
        <v>96</v>
      </c>
      <c r="D19" s="50">
        <f t="shared" si="0"/>
        <v>15</v>
      </c>
      <c r="E19" s="57">
        <v>0</v>
      </c>
      <c r="F19" s="57">
        <v>0</v>
      </c>
    </row>
    <row r="20" spans="1:6" ht="29.25" customHeight="1">
      <c r="A20" s="253"/>
      <c r="B20" s="257"/>
      <c r="C20" s="22" t="s">
        <v>97</v>
      </c>
      <c r="D20" s="50">
        <f t="shared" si="0"/>
        <v>16</v>
      </c>
      <c r="E20" s="57">
        <v>0</v>
      </c>
      <c r="F20" s="57">
        <v>0</v>
      </c>
    </row>
    <row r="21" spans="1:6" ht="18" customHeight="1">
      <c r="A21" s="253"/>
      <c r="B21" s="257"/>
      <c r="C21" s="22" t="s">
        <v>98</v>
      </c>
      <c r="D21" s="50">
        <f t="shared" si="0"/>
        <v>17</v>
      </c>
      <c r="E21" s="57">
        <v>30</v>
      </c>
      <c r="F21" s="57">
        <v>30</v>
      </c>
    </row>
    <row r="22" spans="1:6" ht="18" customHeight="1">
      <c r="A22" s="253"/>
      <c r="B22" s="257"/>
      <c r="C22" s="22" t="s">
        <v>99</v>
      </c>
      <c r="D22" s="50">
        <f t="shared" si="0"/>
        <v>18</v>
      </c>
      <c r="E22" s="57">
        <v>2.2</v>
      </c>
      <c r="F22" s="57">
        <v>2.2</v>
      </c>
    </row>
    <row r="23" spans="1:6" ht="18" customHeight="1">
      <c r="A23" s="253"/>
      <c r="B23" s="258"/>
      <c r="C23" s="22" t="s">
        <v>100</v>
      </c>
      <c r="D23" s="50">
        <f t="shared" si="0"/>
        <v>19</v>
      </c>
      <c r="E23" s="57">
        <v>12.1</v>
      </c>
      <c r="F23" s="57">
        <v>12.1</v>
      </c>
    </row>
    <row r="24" spans="1:6" ht="19.5" customHeight="1">
      <c r="A24" s="253"/>
      <c r="B24" s="255" t="s">
        <v>88</v>
      </c>
      <c r="C24" s="255"/>
      <c r="D24" s="50">
        <f t="shared" si="0"/>
        <v>20</v>
      </c>
      <c r="E24" s="58">
        <f>SUM(E25:E32)</f>
        <v>0</v>
      </c>
      <c r="F24" s="58">
        <f>SUM(F25:F32)</f>
        <v>0</v>
      </c>
    </row>
    <row r="25" spans="1:6" ht="18" customHeight="1">
      <c r="A25" s="253"/>
      <c r="B25" s="256" t="s">
        <v>13</v>
      </c>
      <c r="C25" s="22" t="s">
        <v>92</v>
      </c>
      <c r="D25" s="50">
        <f t="shared" si="0"/>
        <v>21</v>
      </c>
      <c r="E25" s="57"/>
      <c r="F25" s="57"/>
    </row>
    <row r="26" spans="1:6" ht="18" customHeight="1">
      <c r="A26" s="253"/>
      <c r="B26" s="257"/>
      <c r="C26" s="22" t="s">
        <v>100</v>
      </c>
      <c r="D26" s="50">
        <f t="shared" si="0"/>
        <v>22</v>
      </c>
      <c r="E26" s="57"/>
      <c r="F26" s="57"/>
    </row>
    <row r="27" spans="1:6" ht="18" customHeight="1">
      <c r="A27" s="253"/>
      <c r="B27" s="257"/>
      <c r="C27" s="22" t="s">
        <v>101</v>
      </c>
      <c r="D27" s="50">
        <f t="shared" si="0"/>
        <v>23</v>
      </c>
      <c r="E27" s="57"/>
      <c r="F27" s="57"/>
    </row>
    <row r="28" spans="1:6" ht="18" customHeight="1">
      <c r="A28" s="253"/>
      <c r="B28" s="257"/>
      <c r="C28" s="22" t="s">
        <v>102</v>
      </c>
      <c r="D28" s="50">
        <f t="shared" si="0"/>
        <v>24</v>
      </c>
      <c r="E28" s="57"/>
      <c r="F28" s="57"/>
    </row>
    <row r="29" spans="1:6" ht="18" customHeight="1">
      <c r="A29" s="253"/>
      <c r="B29" s="257"/>
      <c r="C29" s="22" t="s">
        <v>98</v>
      </c>
      <c r="D29" s="50">
        <f t="shared" si="0"/>
        <v>25</v>
      </c>
      <c r="E29" s="57"/>
      <c r="F29" s="57"/>
    </row>
    <row r="30" spans="1:6" ht="18" customHeight="1">
      <c r="A30" s="253"/>
      <c r="B30" s="257"/>
      <c r="C30" s="22" t="s">
        <v>99</v>
      </c>
      <c r="D30" s="50">
        <f t="shared" si="0"/>
        <v>26</v>
      </c>
      <c r="E30" s="57"/>
      <c r="F30" s="57"/>
    </row>
    <row r="31" spans="1:6" ht="28.5" customHeight="1">
      <c r="A31" s="253"/>
      <c r="B31" s="257"/>
      <c r="C31" s="22" t="s">
        <v>103</v>
      </c>
      <c r="D31" s="50">
        <f t="shared" si="0"/>
        <v>27</v>
      </c>
      <c r="E31" s="57"/>
      <c r="F31" s="57"/>
    </row>
    <row r="32" spans="1:6" ht="18" customHeight="1">
      <c r="A32" s="253"/>
      <c r="B32" s="49"/>
      <c r="C32" s="22" t="s">
        <v>104</v>
      </c>
      <c r="D32" s="50">
        <f t="shared" si="0"/>
        <v>28</v>
      </c>
      <c r="E32" s="57"/>
      <c r="F32" s="57"/>
    </row>
    <row r="33" spans="1:6" ht="15.75">
      <c r="A33" s="253"/>
      <c r="B33" s="251" t="s">
        <v>89</v>
      </c>
      <c r="C33" s="251"/>
      <c r="D33" s="50">
        <f t="shared" si="0"/>
        <v>29</v>
      </c>
      <c r="E33" s="57"/>
      <c r="F33" s="57"/>
    </row>
    <row r="34" spans="1:6" ht="18" customHeight="1">
      <c r="A34" s="253"/>
      <c r="B34" s="256" t="s">
        <v>20</v>
      </c>
      <c r="C34" s="21" t="s">
        <v>105</v>
      </c>
      <c r="D34" s="50">
        <f t="shared" si="0"/>
        <v>30</v>
      </c>
      <c r="E34" s="57"/>
      <c r="F34" s="57"/>
    </row>
    <row r="35" spans="1:6" ht="28.5" customHeight="1">
      <c r="A35" s="253"/>
      <c r="B35" s="257"/>
      <c r="C35" s="21" t="s">
        <v>106</v>
      </c>
      <c r="D35" s="50">
        <f t="shared" si="0"/>
        <v>31</v>
      </c>
      <c r="E35" s="57"/>
      <c r="F35" s="57"/>
    </row>
    <row r="36" spans="1:6" ht="18" customHeight="1">
      <c r="A36" s="253"/>
      <c r="B36" s="258"/>
      <c r="C36" s="21" t="s">
        <v>107</v>
      </c>
      <c r="D36" s="50">
        <f t="shared" si="0"/>
        <v>32</v>
      </c>
      <c r="E36" s="57"/>
      <c r="F36" s="57"/>
    </row>
    <row r="37" spans="1:6" ht="32.25" customHeight="1">
      <c r="A37" s="254"/>
      <c r="B37" s="251" t="s">
        <v>90</v>
      </c>
      <c r="C37" s="251"/>
      <c r="D37" s="50">
        <f t="shared" si="0"/>
        <v>33</v>
      </c>
      <c r="E37" s="57">
        <v>0.9</v>
      </c>
      <c r="F37" s="57">
        <v>0.9</v>
      </c>
    </row>
    <row r="38" spans="1:6" ht="18" customHeight="1">
      <c r="A38" s="246" t="s">
        <v>80</v>
      </c>
      <c r="B38" s="247"/>
      <c r="C38" s="247"/>
      <c r="D38" s="50">
        <f>D37+1</f>
        <v>34</v>
      </c>
      <c r="E38" s="59">
        <f>E5+E7-E13</f>
        <v>42.80000000000001</v>
      </c>
      <c r="F38" s="59">
        <f>F5+F7-F13</f>
        <v>42.80000000000001</v>
      </c>
    </row>
    <row r="39" spans="1:6" ht="18" customHeight="1" thickBot="1">
      <c r="A39" s="47" t="s">
        <v>47</v>
      </c>
      <c r="B39" s="248" t="s">
        <v>81</v>
      </c>
      <c r="C39" s="249"/>
      <c r="D39" s="52">
        <f>D38+1</f>
        <v>35</v>
      </c>
      <c r="E39" s="60">
        <v>42.8</v>
      </c>
      <c r="F39" s="60">
        <v>42.8</v>
      </c>
    </row>
    <row r="40" spans="1:6" ht="15.75">
      <c r="A40" s="45"/>
      <c r="B40" s="45"/>
      <c r="C40" s="45"/>
      <c r="D40" s="45"/>
      <c r="E40" s="9"/>
      <c r="F40" s="9"/>
    </row>
  </sheetData>
  <sheetProtection/>
  <mergeCells count="22">
    <mergeCell ref="A1:E1"/>
    <mergeCell ref="A3:D3"/>
    <mergeCell ref="A4:D4"/>
    <mergeCell ref="A5:C5"/>
    <mergeCell ref="B37:C37"/>
    <mergeCell ref="B6:C6"/>
    <mergeCell ref="A7:C7"/>
    <mergeCell ref="A8:A12"/>
    <mergeCell ref="B8:C8"/>
    <mergeCell ref="B10:C10"/>
    <mergeCell ref="B11:C11"/>
    <mergeCell ref="B12:C12"/>
    <mergeCell ref="A38:C38"/>
    <mergeCell ref="B39:C39"/>
    <mergeCell ref="A13:C13"/>
    <mergeCell ref="A14:A37"/>
    <mergeCell ref="B14:C14"/>
    <mergeCell ref="B15:B23"/>
    <mergeCell ref="B24:C24"/>
    <mergeCell ref="B25:B31"/>
    <mergeCell ref="B33:C33"/>
    <mergeCell ref="B34:B36"/>
  </mergeCells>
  <conditionalFormatting sqref="E9:F9">
    <cfRule type="cellIs" priority="1" dxfId="1" operator="greaterThan" stopIfTrue="1">
      <formula>ROUND(0.06*$E$8,1)</formula>
    </cfRule>
  </conditionalFormatting>
  <conditionalFormatting sqref="E37:F37">
    <cfRule type="cellIs" priority="2" dxfId="1" operator="greaterThan" stopIfTrue="1">
      <formula>ROUND($E$8*0.002,1)</formula>
    </cfRule>
  </conditionalFormatting>
  <conditionalFormatting sqref="E33:F33">
    <cfRule type="cellIs" priority="3" dxfId="1" operator="lessThan" stopIfTrue="1">
      <formula>$E$34+$E$35+$E$36</formula>
    </cfRule>
  </conditionalFormatting>
  <conditionalFormatting sqref="E13:F13">
    <cfRule type="cellIs" priority="4" dxfId="1" operator="lessThan" stopIfTrue="1">
      <formula>$E$14+$E$24+$E$33+$E$37</formula>
    </cfRule>
  </conditionalFormatting>
  <printOptions/>
  <pageMargins left="0.31" right="0.18" top="0.69" bottom="0.23" header="0.5" footer="0.2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F3" sqref="F3:G3"/>
    </sheetView>
  </sheetViews>
  <sheetFormatPr defaultColWidth="9.00390625" defaultRowHeight="12.75"/>
  <cols>
    <col min="1" max="1" width="10.125" style="0" customWidth="1"/>
    <col min="2" max="2" width="10.875" style="0" customWidth="1"/>
    <col min="3" max="3" width="32.625" style="0" customWidth="1"/>
    <col min="4" max="4" width="16.125" style="0" customWidth="1"/>
    <col min="5" max="5" width="5.875" style="0" customWidth="1"/>
    <col min="6" max="6" width="11.875" style="0" customWidth="1"/>
    <col min="7" max="7" width="12.125" style="0" customWidth="1"/>
  </cols>
  <sheetData>
    <row r="1" spans="1:7" ht="15.75">
      <c r="A1" s="216" t="s">
        <v>108</v>
      </c>
      <c r="B1" s="216"/>
      <c r="C1" s="216"/>
      <c r="D1" s="216"/>
      <c r="E1" s="216"/>
      <c r="F1" s="61"/>
      <c r="G1" s="61"/>
    </row>
    <row r="2" spans="1:7" ht="16.5" thickBot="1">
      <c r="A2" s="30"/>
      <c r="B2" s="30"/>
      <c r="C2" s="30"/>
      <c r="D2" s="30"/>
      <c r="E2" s="30"/>
      <c r="F2" s="61"/>
      <c r="G2" s="61"/>
    </row>
    <row r="3" spans="1:7" ht="63">
      <c r="A3" s="292" t="s">
        <v>6</v>
      </c>
      <c r="B3" s="293"/>
      <c r="C3" s="293"/>
      <c r="D3" s="293"/>
      <c r="E3" s="294"/>
      <c r="F3" s="53" t="s">
        <v>73</v>
      </c>
      <c r="G3" s="53" t="s">
        <v>74</v>
      </c>
    </row>
    <row r="4" spans="1:7" ht="15.75" thickBot="1">
      <c r="A4" s="295">
        <v>1</v>
      </c>
      <c r="B4" s="296"/>
      <c r="C4" s="296"/>
      <c r="D4" s="296"/>
      <c r="E4" s="296"/>
      <c r="F4" s="62">
        <v>2</v>
      </c>
      <c r="G4" s="62">
        <v>3</v>
      </c>
    </row>
    <row r="5" spans="1:7" ht="15.75">
      <c r="A5" s="297" t="s">
        <v>109</v>
      </c>
      <c r="B5" s="300" t="s">
        <v>77</v>
      </c>
      <c r="C5" s="301"/>
      <c r="D5" s="302"/>
      <c r="E5" s="63" t="s">
        <v>8</v>
      </c>
      <c r="F5" s="36">
        <v>8648.78</v>
      </c>
      <c r="G5" s="36">
        <v>8648.78</v>
      </c>
    </row>
    <row r="6" spans="1:7" ht="18" customHeight="1">
      <c r="A6" s="298"/>
      <c r="B6" s="206" t="s">
        <v>110</v>
      </c>
      <c r="C6" s="187"/>
      <c r="D6" s="188"/>
      <c r="E6" s="12" t="s">
        <v>10</v>
      </c>
      <c r="F6" s="36">
        <v>414.7</v>
      </c>
      <c r="G6" s="36">
        <v>414.7</v>
      </c>
    </row>
    <row r="7" spans="1:7" ht="15.75">
      <c r="A7" s="298"/>
      <c r="B7" s="290" t="s">
        <v>20</v>
      </c>
      <c r="C7" s="206" t="s">
        <v>111</v>
      </c>
      <c r="D7" s="188"/>
      <c r="E7" s="12" t="s">
        <v>12</v>
      </c>
      <c r="F7" s="36"/>
      <c r="G7" s="36"/>
    </row>
    <row r="8" spans="1:7" ht="32.25" customHeight="1">
      <c r="A8" s="298"/>
      <c r="B8" s="303"/>
      <c r="C8" s="206" t="s">
        <v>112</v>
      </c>
      <c r="D8" s="188"/>
      <c r="E8" s="12" t="s">
        <v>15</v>
      </c>
      <c r="F8" s="36"/>
      <c r="G8" s="36"/>
    </row>
    <row r="9" spans="1:7" ht="15.75">
      <c r="A9" s="298"/>
      <c r="B9" s="291"/>
      <c r="C9" s="206" t="s">
        <v>113</v>
      </c>
      <c r="D9" s="188"/>
      <c r="E9" s="12" t="s">
        <v>17</v>
      </c>
      <c r="F9" s="64"/>
      <c r="G9" s="64"/>
    </row>
    <row r="10" spans="1:7" ht="18" customHeight="1">
      <c r="A10" s="298"/>
      <c r="B10" s="276" t="s">
        <v>79</v>
      </c>
      <c r="C10" s="276"/>
      <c r="D10" s="276"/>
      <c r="E10" s="12" t="s">
        <v>19</v>
      </c>
      <c r="F10" s="64">
        <v>491.3</v>
      </c>
      <c r="G10" s="64">
        <v>491.3</v>
      </c>
    </row>
    <row r="11" spans="1:7" ht="15.75">
      <c r="A11" s="298"/>
      <c r="B11" s="290" t="s">
        <v>20</v>
      </c>
      <c r="C11" s="276" t="s">
        <v>114</v>
      </c>
      <c r="D11" s="276"/>
      <c r="E11" s="12" t="s">
        <v>22</v>
      </c>
      <c r="F11" s="64">
        <v>350.6</v>
      </c>
      <c r="G11" s="64">
        <v>350.6</v>
      </c>
    </row>
    <row r="12" spans="1:7" ht="15.75">
      <c r="A12" s="298"/>
      <c r="B12" s="291"/>
      <c r="C12" s="276" t="s">
        <v>113</v>
      </c>
      <c r="D12" s="276"/>
      <c r="E12" s="12" t="s">
        <v>24</v>
      </c>
      <c r="F12" s="64"/>
      <c r="G12" s="64"/>
    </row>
    <row r="13" spans="1:7" ht="18" customHeight="1" thickBot="1">
      <c r="A13" s="299"/>
      <c r="B13" s="277" t="s">
        <v>115</v>
      </c>
      <c r="C13" s="277"/>
      <c r="D13" s="277"/>
      <c r="E13" s="65" t="s">
        <v>26</v>
      </c>
      <c r="F13" s="66">
        <f>F5+F6-F10</f>
        <v>8572.180000000002</v>
      </c>
      <c r="G13" s="66">
        <f>G5+G6-G10</f>
        <v>8572.180000000002</v>
      </c>
    </row>
    <row r="14" spans="1:7" ht="18" customHeight="1">
      <c r="A14" s="287" t="s">
        <v>116</v>
      </c>
      <c r="B14" s="275" t="s">
        <v>77</v>
      </c>
      <c r="C14" s="275"/>
      <c r="D14" s="275"/>
      <c r="E14" s="67">
        <f aca="true" t="shared" si="0" ref="E14:E32">E13+1</f>
        <v>10</v>
      </c>
      <c r="F14" s="68">
        <v>250.1</v>
      </c>
      <c r="G14" s="68">
        <v>250.1</v>
      </c>
    </row>
    <row r="15" spans="1:7" ht="18" customHeight="1">
      <c r="A15" s="288"/>
      <c r="B15" s="276" t="s">
        <v>110</v>
      </c>
      <c r="C15" s="276"/>
      <c r="D15" s="276"/>
      <c r="E15" s="33">
        <f t="shared" si="0"/>
        <v>11</v>
      </c>
      <c r="F15" s="36">
        <v>349.1</v>
      </c>
      <c r="G15" s="36">
        <v>349.1</v>
      </c>
    </row>
    <row r="16" spans="1:7" ht="18" customHeight="1">
      <c r="A16" s="288"/>
      <c r="B16" s="276" t="s">
        <v>79</v>
      </c>
      <c r="C16" s="276"/>
      <c r="D16" s="276"/>
      <c r="E16" s="33">
        <f t="shared" si="0"/>
        <v>12</v>
      </c>
      <c r="F16" s="36">
        <v>290.6</v>
      </c>
      <c r="G16" s="36">
        <v>290.6</v>
      </c>
    </row>
    <row r="17" spans="1:7" ht="28.5" customHeight="1" thickBot="1">
      <c r="A17" s="289"/>
      <c r="B17" s="277" t="s">
        <v>117</v>
      </c>
      <c r="C17" s="277"/>
      <c r="D17" s="277"/>
      <c r="E17" s="43">
        <f t="shared" si="0"/>
        <v>13</v>
      </c>
      <c r="F17" s="69">
        <f>F14+F15-F16</f>
        <v>308.6</v>
      </c>
      <c r="G17" s="69">
        <f>G14+G15-G16</f>
        <v>308.6</v>
      </c>
    </row>
    <row r="18" spans="1:7" ht="18" customHeight="1">
      <c r="A18" s="283" t="s">
        <v>118</v>
      </c>
      <c r="B18" s="275" t="s">
        <v>77</v>
      </c>
      <c r="C18" s="275"/>
      <c r="D18" s="275"/>
      <c r="E18" s="70">
        <f t="shared" si="0"/>
        <v>14</v>
      </c>
      <c r="F18" s="71">
        <v>0</v>
      </c>
      <c r="G18" s="71">
        <v>0</v>
      </c>
    </row>
    <row r="19" spans="1:7" ht="18" customHeight="1">
      <c r="A19" s="284"/>
      <c r="B19" s="276" t="s">
        <v>110</v>
      </c>
      <c r="C19" s="276"/>
      <c r="D19" s="276"/>
      <c r="E19" s="33">
        <f t="shared" si="0"/>
        <v>15</v>
      </c>
      <c r="F19" s="36"/>
      <c r="G19" s="36"/>
    </row>
    <row r="20" spans="1:7" ht="32.25" customHeight="1">
      <c r="A20" s="284"/>
      <c r="B20" s="41" t="s">
        <v>47</v>
      </c>
      <c r="C20" s="209" t="s">
        <v>119</v>
      </c>
      <c r="D20" s="286"/>
      <c r="E20" s="33">
        <f t="shared" si="0"/>
        <v>16</v>
      </c>
      <c r="F20" s="38">
        <f>'[1]dział I'!F54</f>
        <v>0</v>
      </c>
      <c r="G20" s="38">
        <f>'[1]dział I'!G54</f>
        <v>0</v>
      </c>
    </row>
    <row r="21" spans="1:7" ht="18" customHeight="1">
      <c r="A21" s="284"/>
      <c r="B21" s="276" t="s">
        <v>79</v>
      </c>
      <c r="C21" s="276"/>
      <c r="D21" s="276"/>
      <c r="E21" s="33">
        <f t="shared" si="0"/>
        <v>17</v>
      </c>
      <c r="F21" s="36"/>
      <c r="G21" s="36"/>
    </row>
    <row r="22" spans="1:7" ht="18" customHeight="1" thickBot="1">
      <c r="A22" s="285"/>
      <c r="B22" s="277" t="s">
        <v>120</v>
      </c>
      <c r="C22" s="277"/>
      <c r="D22" s="277"/>
      <c r="E22" s="43">
        <f t="shared" si="0"/>
        <v>18</v>
      </c>
      <c r="F22" s="69">
        <f>F18+F19-F21</f>
        <v>0</v>
      </c>
      <c r="G22" s="69">
        <f>G18+G19-G21</f>
        <v>0</v>
      </c>
    </row>
    <row r="23" spans="1:7" ht="18" customHeight="1">
      <c r="A23" s="278" t="s">
        <v>121</v>
      </c>
      <c r="B23" s="282" t="s">
        <v>122</v>
      </c>
      <c r="C23" s="282"/>
      <c r="D23" s="282"/>
      <c r="E23" s="72">
        <f t="shared" si="0"/>
        <v>19</v>
      </c>
      <c r="F23" s="73">
        <v>0</v>
      </c>
      <c r="G23" s="73">
        <v>0</v>
      </c>
    </row>
    <row r="24" spans="1:7" ht="18" customHeight="1">
      <c r="A24" s="279"/>
      <c r="B24" s="276" t="s">
        <v>123</v>
      </c>
      <c r="C24" s="276"/>
      <c r="D24" s="276"/>
      <c r="E24" s="74">
        <f t="shared" si="0"/>
        <v>20</v>
      </c>
      <c r="F24" s="36"/>
      <c r="G24" s="36"/>
    </row>
    <row r="25" spans="1:7" ht="18" customHeight="1">
      <c r="A25" s="280"/>
      <c r="B25" s="276" t="s">
        <v>124</v>
      </c>
      <c r="C25" s="276"/>
      <c r="D25" s="276"/>
      <c r="E25" s="74">
        <f t="shared" si="0"/>
        <v>21</v>
      </c>
      <c r="F25" s="36"/>
      <c r="G25" s="36"/>
    </row>
    <row r="26" spans="1:7" ht="18" customHeight="1" thickBot="1">
      <c r="A26" s="281"/>
      <c r="B26" s="277" t="s">
        <v>125</v>
      </c>
      <c r="C26" s="277"/>
      <c r="D26" s="277"/>
      <c r="E26" s="43">
        <f t="shared" si="0"/>
        <v>22</v>
      </c>
      <c r="F26" s="69">
        <f>F23+F24-F25</f>
        <v>0</v>
      </c>
      <c r="G26" s="69">
        <f>G23+G24-G25</f>
        <v>0</v>
      </c>
    </row>
    <row r="27" spans="1:7" ht="18" customHeight="1">
      <c r="A27" s="75"/>
      <c r="B27" s="75"/>
      <c r="C27" s="75"/>
      <c r="D27" s="75"/>
      <c r="E27" s="75"/>
      <c r="F27" s="76"/>
      <c r="G27" s="76"/>
    </row>
    <row r="28" spans="1:6" ht="18" customHeight="1" thickBot="1">
      <c r="A28" s="271" t="s">
        <v>126</v>
      </c>
      <c r="B28" s="271"/>
      <c r="C28" s="271"/>
      <c r="D28" s="271"/>
      <c r="E28" s="271"/>
      <c r="F28" s="271"/>
    </row>
    <row r="29" spans="1:7" ht="18" customHeight="1">
      <c r="A29" s="272"/>
      <c r="B29" s="275" t="s">
        <v>127</v>
      </c>
      <c r="C29" s="275"/>
      <c r="D29" s="275"/>
      <c r="E29" s="67">
        <f>E26+1</f>
        <v>23</v>
      </c>
      <c r="F29" s="77">
        <v>0</v>
      </c>
      <c r="G29" s="77">
        <v>0</v>
      </c>
    </row>
    <row r="30" spans="1:7" ht="18" customHeight="1">
      <c r="A30" s="273"/>
      <c r="B30" s="276" t="s">
        <v>123</v>
      </c>
      <c r="C30" s="276"/>
      <c r="D30" s="276"/>
      <c r="E30" s="33">
        <f t="shared" si="0"/>
        <v>24</v>
      </c>
      <c r="F30" s="78"/>
      <c r="G30" s="78"/>
    </row>
    <row r="31" spans="1:7" ht="18" customHeight="1">
      <c r="A31" s="273"/>
      <c r="B31" s="276" t="s">
        <v>124</v>
      </c>
      <c r="C31" s="276"/>
      <c r="D31" s="276"/>
      <c r="E31" s="33">
        <f t="shared" si="0"/>
        <v>25</v>
      </c>
      <c r="F31" s="78"/>
      <c r="G31" s="78"/>
    </row>
    <row r="32" spans="1:7" ht="18" customHeight="1" thickBot="1">
      <c r="A32" s="274"/>
      <c r="B32" s="277" t="s">
        <v>128</v>
      </c>
      <c r="C32" s="277"/>
      <c r="D32" s="277"/>
      <c r="E32" s="43">
        <f t="shared" si="0"/>
        <v>26</v>
      </c>
      <c r="F32" s="69">
        <f>F29+F30+F31</f>
        <v>0</v>
      </c>
      <c r="G32" s="69">
        <f>G29+G30+G31</f>
        <v>0</v>
      </c>
    </row>
    <row r="33" spans="1:7" ht="15.75">
      <c r="A33" s="3"/>
      <c r="B33" s="3"/>
      <c r="C33" s="3"/>
      <c r="D33" s="3"/>
      <c r="E33" s="3"/>
      <c r="F33" s="76"/>
      <c r="G33" s="76"/>
    </row>
    <row r="34" spans="1:7" ht="46.5" customHeight="1">
      <c r="A34" s="243" t="s">
        <v>129</v>
      </c>
      <c r="B34" s="243"/>
      <c r="C34" s="243"/>
      <c r="D34" s="243"/>
      <c r="E34" s="243"/>
      <c r="F34" s="243"/>
      <c r="G34" s="243"/>
    </row>
  </sheetData>
  <sheetProtection/>
  <mergeCells count="38">
    <mergeCell ref="B7:B9"/>
    <mergeCell ref="C7:D7"/>
    <mergeCell ref="C8:D8"/>
    <mergeCell ref="C9:D9"/>
    <mergeCell ref="B10:D10"/>
    <mergeCell ref="B11:B12"/>
    <mergeCell ref="C11:D11"/>
    <mergeCell ref="C12:D12"/>
    <mergeCell ref="A1:E1"/>
    <mergeCell ref="A3:E3"/>
    <mergeCell ref="A4:E4"/>
    <mergeCell ref="A5:A13"/>
    <mergeCell ref="B5:D5"/>
    <mergeCell ref="B6:D6"/>
    <mergeCell ref="B22:D22"/>
    <mergeCell ref="B13:D13"/>
    <mergeCell ref="A14:A17"/>
    <mergeCell ref="B14:D14"/>
    <mergeCell ref="B15:D15"/>
    <mergeCell ref="B16:D16"/>
    <mergeCell ref="B17:D17"/>
    <mergeCell ref="A23:A26"/>
    <mergeCell ref="B23:D23"/>
    <mergeCell ref="B24:D24"/>
    <mergeCell ref="B25:D25"/>
    <mergeCell ref="B26:D26"/>
    <mergeCell ref="A18:A22"/>
    <mergeCell ref="B18:D18"/>
    <mergeCell ref="B19:D19"/>
    <mergeCell ref="C20:D20"/>
    <mergeCell ref="B21:D21"/>
    <mergeCell ref="A34:G34"/>
    <mergeCell ref="A28:F28"/>
    <mergeCell ref="A29:A32"/>
    <mergeCell ref="B29:D29"/>
    <mergeCell ref="B30:D30"/>
    <mergeCell ref="B31:D31"/>
    <mergeCell ref="B32:D32"/>
  </mergeCells>
  <conditionalFormatting sqref="F6:G6">
    <cfRule type="cellIs" priority="1" dxfId="5" operator="lessThan" stopIfTrue="1">
      <formula>$F$7+$F$8+$F$9</formula>
    </cfRule>
  </conditionalFormatting>
  <conditionalFormatting sqref="F10:G10">
    <cfRule type="cellIs" priority="2" dxfId="5" operator="lessThan" stopIfTrue="1">
      <formula>$F$11+$F$12</formula>
    </cfRule>
  </conditionalFormatting>
  <printOptions/>
  <pageMargins left="0.36" right="0.18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K48"/>
  <sheetViews>
    <sheetView zoomScalePageLayoutView="0" workbookViewId="0" topLeftCell="B1">
      <selection activeCell="H5" sqref="H5:H6"/>
    </sheetView>
  </sheetViews>
  <sheetFormatPr defaultColWidth="9.00390625" defaultRowHeight="12.75"/>
  <cols>
    <col min="1" max="1" width="4.875" style="0" hidden="1" customWidth="1"/>
    <col min="2" max="2" width="10.375" style="0" customWidth="1"/>
    <col min="3" max="3" width="28.25390625" style="0" customWidth="1"/>
    <col min="4" max="4" width="13.125" style="79" customWidth="1"/>
    <col min="5" max="5" width="17.25390625" style="0" customWidth="1"/>
    <col min="6" max="6" width="14.125" style="0" customWidth="1"/>
    <col min="7" max="7" width="14.875" style="0" customWidth="1"/>
    <col min="8" max="8" width="16.625" style="0" customWidth="1"/>
    <col min="9" max="11" width="22.75390625" style="0" customWidth="1"/>
    <col min="12" max="13" width="24.25390625" style="0" customWidth="1"/>
    <col min="14" max="14" width="20.625" style="0" customWidth="1"/>
    <col min="15" max="15" width="27.75390625" style="0" customWidth="1"/>
    <col min="16" max="16" width="9.875" style="0" customWidth="1"/>
  </cols>
  <sheetData>
    <row r="1" spans="2:16" ht="19.5" customHeight="1">
      <c r="B1" s="85"/>
      <c r="C1" s="85"/>
      <c r="D1" s="169"/>
      <c r="E1" s="85"/>
      <c r="F1" s="85"/>
      <c r="G1" s="85"/>
      <c r="H1" s="85"/>
      <c r="I1" s="85"/>
      <c r="J1" s="85"/>
      <c r="K1" s="85"/>
      <c r="L1" s="85"/>
      <c r="M1" s="85"/>
      <c r="P1" s="86"/>
    </row>
    <row r="2" spans="2:16" s="87" customFormat="1" ht="31.5" customHeight="1" thickBot="1">
      <c r="B2" s="88" t="s">
        <v>149</v>
      </c>
      <c r="C2" s="89"/>
      <c r="D2" s="170"/>
      <c r="E2" s="89"/>
      <c r="F2" s="89"/>
      <c r="G2" s="89"/>
      <c r="H2" s="89"/>
      <c r="I2" s="90"/>
      <c r="J2" s="90"/>
      <c r="K2" s="90"/>
      <c r="L2" s="90"/>
      <c r="M2" s="91"/>
      <c r="P2" s="92"/>
    </row>
    <row r="3" spans="3:16" ht="21" customHeight="1" hidden="1">
      <c r="C3" s="93"/>
      <c r="D3" s="171"/>
      <c r="E3" s="93"/>
      <c r="F3" s="93"/>
      <c r="G3" s="93"/>
      <c r="H3" s="93"/>
      <c r="I3" s="94"/>
      <c r="J3" s="94"/>
      <c r="K3" s="94"/>
      <c r="L3" s="94"/>
      <c r="M3" s="94"/>
      <c r="N3" s="93"/>
      <c r="O3" s="93"/>
      <c r="P3" s="86"/>
    </row>
    <row r="4" spans="1:16" ht="22.5" customHeight="1">
      <c r="A4" s="335" t="s">
        <v>130</v>
      </c>
      <c r="B4" s="337" t="s">
        <v>131</v>
      </c>
      <c r="C4" s="338"/>
      <c r="D4" s="341" t="s">
        <v>132</v>
      </c>
      <c r="E4" s="343" t="s">
        <v>133</v>
      </c>
      <c r="F4" s="326" t="s">
        <v>134</v>
      </c>
      <c r="G4" s="327"/>
      <c r="H4" s="328"/>
      <c r="I4" s="95"/>
      <c r="J4" s="95"/>
      <c r="K4" s="329"/>
      <c r="L4" s="330"/>
      <c r="M4" s="330"/>
      <c r="N4" s="96"/>
      <c r="O4" s="97"/>
      <c r="P4" s="98"/>
    </row>
    <row r="5" spans="1:16" ht="15.75" customHeight="1">
      <c r="A5" s="336"/>
      <c r="B5" s="339"/>
      <c r="C5" s="340"/>
      <c r="D5" s="342"/>
      <c r="E5" s="344"/>
      <c r="F5" s="331" t="s">
        <v>135</v>
      </c>
      <c r="G5" s="99" t="s">
        <v>20</v>
      </c>
      <c r="H5" s="333" t="s">
        <v>136</v>
      </c>
      <c r="I5" s="95"/>
      <c r="J5" s="95"/>
      <c r="K5" s="95"/>
      <c r="L5" s="95"/>
      <c r="M5" s="95"/>
      <c r="N5" s="100"/>
      <c r="O5" s="96"/>
      <c r="P5" s="98"/>
    </row>
    <row r="6" spans="1:16" ht="32.25" customHeight="1">
      <c r="A6" s="336"/>
      <c r="B6" s="339"/>
      <c r="C6" s="340"/>
      <c r="D6" s="342"/>
      <c r="E6" s="344"/>
      <c r="F6" s="332"/>
      <c r="G6" s="101" t="s">
        <v>137</v>
      </c>
      <c r="H6" s="334"/>
      <c r="I6" s="95"/>
      <c r="J6" s="95"/>
      <c r="K6" s="95"/>
      <c r="L6" s="95"/>
      <c r="M6" s="95"/>
      <c r="N6" s="100"/>
      <c r="O6" s="96"/>
      <c r="P6" s="98"/>
    </row>
    <row r="7" spans="1:16" ht="14.25" customHeight="1">
      <c r="A7" s="336"/>
      <c r="B7" s="345">
        <v>1</v>
      </c>
      <c r="C7" s="346"/>
      <c r="D7" s="102">
        <v>2</v>
      </c>
      <c r="E7" s="103">
        <v>3</v>
      </c>
      <c r="F7" s="104">
        <v>4</v>
      </c>
      <c r="G7" s="105">
        <v>5</v>
      </c>
      <c r="H7" s="106">
        <v>6</v>
      </c>
      <c r="I7" s="107"/>
      <c r="J7" s="107"/>
      <c r="K7" s="107"/>
      <c r="L7" s="95"/>
      <c r="M7" s="107"/>
      <c r="N7" s="97"/>
      <c r="O7" s="97"/>
      <c r="P7" s="98"/>
    </row>
    <row r="8" spans="1:141" s="114" customFormat="1" ht="24" customHeight="1">
      <c r="A8" s="108"/>
      <c r="B8" s="323" t="s">
        <v>153</v>
      </c>
      <c r="C8" s="324"/>
      <c r="D8" s="324"/>
      <c r="E8" s="324"/>
      <c r="F8" s="324"/>
      <c r="G8" s="324"/>
      <c r="H8" s="325"/>
      <c r="I8" s="109"/>
      <c r="J8" s="109"/>
      <c r="K8" s="109"/>
      <c r="L8" s="110"/>
      <c r="M8" s="109"/>
      <c r="N8" s="111"/>
      <c r="O8" s="111"/>
      <c r="P8" s="112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</row>
    <row r="9" spans="1:141" ht="37.5" customHeight="1">
      <c r="A9" s="315" t="s">
        <v>8</v>
      </c>
      <c r="B9" s="317" t="s">
        <v>138</v>
      </c>
      <c r="C9" s="318"/>
      <c r="D9" s="319">
        <f>D11+D15</f>
        <v>125</v>
      </c>
      <c r="E9" s="321">
        <f>F9+H9</f>
        <v>5715.7</v>
      </c>
      <c r="F9" s="309">
        <f>F11+F15</f>
        <v>5287.9</v>
      </c>
      <c r="G9" s="309">
        <f>G11+G15</f>
        <v>0</v>
      </c>
      <c r="H9" s="311">
        <f>H11+H15</f>
        <v>427.79999999999995</v>
      </c>
      <c r="I9" s="109"/>
      <c r="J9" s="109"/>
      <c r="K9" s="109"/>
      <c r="L9" s="110"/>
      <c r="M9" s="109"/>
      <c r="N9" s="111"/>
      <c r="O9" s="111"/>
      <c r="P9" s="112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</row>
    <row r="10" spans="1:16" ht="15.75" customHeight="1" thickBot="1">
      <c r="A10" s="316"/>
      <c r="B10" s="115" t="s">
        <v>139</v>
      </c>
      <c r="C10" s="116"/>
      <c r="D10" s="320"/>
      <c r="E10" s="322"/>
      <c r="F10" s="310"/>
      <c r="G10" s="310"/>
      <c r="H10" s="312"/>
      <c r="I10" s="107"/>
      <c r="J10" s="107"/>
      <c r="K10" s="107"/>
      <c r="L10" s="95"/>
      <c r="M10" s="107"/>
      <c r="N10" s="97"/>
      <c r="O10" s="97"/>
      <c r="P10" s="98"/>
    </row>
    <row r="11" spans="1:16" ht="34.5" customHeight="1">
      <c r="A11" s="117" t="s">
        <v>10</v>
      </c>
      <c r="B11" s="313" t="s">
        <v>140</v>
      </c>
      <c r="C11" s="314"/>
      <c r="D11" s="172">
        <f>D12+D13+D14</f>
        <v>84</v>
      </c>
      <c r="E11" s="118">
        <f>E12+E13+E14</f>
        <v>4293.299999999999</v>
      </c>
      <c r="F11" s="119">
        <f>F12+F13+F14</f>
        <v>3971.7</v>
      </c>
      <c r="G11" s="120">
        <v>0</v>
      </c>
      <c r="H11" s="121">
        <f>H12+H13+H14</f>
        <v>321.59999999999997</v>
      </c>
      <c r="I11" s="107"/>
      <c r="J11" s="107"/>
      <c r="K11" s="107"/>
      <c r="L11" s="95"/>
      <c r="M11" s="107"/>
      <c r="N11" s="97"/>
      <c r="O11" s="97"/>
      <c r="P11" s="98"/>
    </row>
    <row r="12" spans="1:16" ht="34.5" customHeight="1">
      <c r="A12" s="117" t="s">
        <v>12</v>
      </c>
      <c r="B12" s="304" t="s">
        <v>141</v>
      </c>
      <c r="C12" s="122" t="s">
        <v>142</v>
      </c>
      <c r="D12" s="173">
        <v>18</v>
      </c>
      <c r="E12" s="123">
        <f>F12+H12</f>
        <v>1341.3</v>
      </c>
      <c r="F12" s="124">
        <v>1240</v>
      </c>
      <c r="G12" s="125"/>
      <c r="H12" s="126">
        <v>101.3</v>
      </c>
      <c r="I12" s="107"/>
      <c r="J12" s="107"/>
      <c r="K12" s="107"/>
      <c r="L12" s="95"/>
      <c r="M12" s="107"/>
      <c r="N12" s="97"/>
      <c r="O12" s="97"/>
      <c r="P12" s="98"/>
    </row>
    <row r="13" spans="1:16" ht="34.5" customHeight="1">
      <c r="A13" s="117" t="s">
        <v>15</v>
      </c>
      <c r="B13" s="305"/>
      <c r="C13" s="127" t="s">
        <v>143</v>
      </c>
      <c r="D13" s="174">
        <v>46</v>
      </c>
      <c r="E13" s="128">
        <f>F13+H13</f>
        <v>2226.1</v>
      </c>
      <c r="F13" s="129">
        <v>2063.2</v>
      </c>
      <c r="G13" s="125"/>
      <c r="H13" s="126">
        <v>162.9</v>
      </c>
      <c r="I13" s="107"/>
      <c r="J13" s="107"/>
      <c r="K13" s="107"/>
      <c r="L13" s="95"/>
      <c r="M13" s="107"/>
      <c r="N13" s="97"/>
      <c r="O13" s="97"/>
      <c r="P13" s="98"/>
    </row>
    <row r="14" spans="1:16" ht="34.5" customHeight="1">
      <c r="A14" s="117" t="s">
        <v>17</v>
      </c>
      <c r="B14" s="306"/>
      <c r="C14" s="122" t="s">
        <v>144</v>
      </c>
      <c r="D14" s="175">
        <v>20</v>
      </c>
      <c r="E14" s="130">
        <f>F14+H14</f>
        <v>725.9</v>
      </c>
      <c r="F14" s="131">
        <v>668.5</v>
      </c>
      <c r="G14" s="125"/>
      <c r="H14" s="132">
        <v>57.4</v>
      </c>
      <c r="I14" s="107"/>
      <c r="J14" s="107"/>
      <c r="K14" s="107"/>
      <c r="L14" s="95"/>
      <c r="M14" s="107"/>
      <c r="N14" s="97"/>
      <c r="O14" s="97"/>
      <c r="P14" s="98"/>
    </row>
    <row r="15" spans="1:16" ht="34.5" customHeight="1">
      <c r="A15" s="117" t="s">
        <v>19</v>
      </c>
      <c r="B15" s="307" t="s">
        <v>145</v>
      </c>
      <c r="C15" s="308"/>
      <c r="D15" s="176">
        <v>41</v>
      </c>
      <c r="E15" s="133">
        <f>F15+H15</f>
        <v>1422.4</v>
      </c>
      <c r="F15" s="134">
        <v>1316.2</v>
      </c>
      <c r="G15" s="135">
        <v>0</v>
      </c>
      <c r="H15" s="136">
        <v>106.2</v>
      </c>
      <c r="I15" s="107"/>
      <c r="J15" s="107"/>
      <c r="K15" s="107"/>
      <c r="L15" s="95"/>
      <c r="M15" s="107"/>
      <c r="N15" s="97"/>
      <c r="O15" s="97"/>
      <c r="P15" s="98"/>
    </row>
    <row r="16" spans="1:16" ht="34.5" customHeight="1" thickBot="1">
      <c r="A16" s="117" t="s">
        <v>22</v>
      </c>
      <c r="B16" s="137" t="s">
        <v>146</v>
      </c>
      <c r="C16" s="138" t="s">
        <v>147</v>
      </c>
      <c r="D16" s="177">
        <v>41</v>
      </c>
      <c r="E16" s="139">
        <f>F16+H16</f>
        <v>1422.4</v>
      </c>
      <c r="F16" s="140">
        <v>1316.2</v>
      </c>
      <c r="G16" s="141"/>
      <c r="H16" s="142">
        <v>106.2</v>
      </c>
      <c r="I16" s="107"/>
      <c r="J16" s="107"/>
      <c r="K16" s="107"/>
      <c r="L16" s="95"/>
      <c r="M16" s="107"/>
      <c r="N16" s="97"/>
      <c r="O16" s="97"/>
      <c r="P16" s="98"/>
    </row>
    <row r="17" spans="1:16" ht="24" customHeight="1">
      <c r="A17" s="108"/>
      <c r="B17" s="323" t="s">
        <v>154</v>
      </c>
      <c r="C17" s="324"/>
      <c r="D17" s="324"/>
      <c r="E17" s="324"/>
      <c r="F17" s="324"/>
      <c r="G17" s="324"/>
      <c r="H17" s="325"/>
      <c r="I17" s="107"/>
      <c r="J17" s="107"/>
      <c r="K17" s="107"/>
      <c r="L17" s="95"/>
      <c r="M17" s="107"/>
      <c r="N17" s="97"/>
      <c r="O17" s="97"/>
      <c r="P17" s="98"/>
    </row>
    <row r="18" spans="1:16" ht="34.5" customHeight="1">
      <c r="A18" s="315" t="s">
        <v>8</v>
      </c>
      <c r="B18" s="317" t="s">
        <v>138</v>
      </c>
      <c r="C18" s="318"/>
      <c r="D18" s="319">
        <f>D20+D24</f>
        <v>125</v>
      </c>
      <c r="E18" s="321">
        <f>F18+H18</f>
        <v>5715.7</v>
      </c>
      <c r="F18" s="309">
        <f>F20+F24</f>
        <v>5287.9</v>
      </c>
      <c r="G18" s="309">
        <f>G20+G24</f>
        <v>0</v>
      </c>
      <c r="H18" s="311">
        <f>H20+H24</f>
        <v>427.79999999999995</v>
      </c>
      <c r="I18" s="107"/>
      <c r="J18" s="107"/>
      <c r="K18" s="107"/>
      <c r="L18" s="95"/>
      <c r="M18" s="107"/>
      <c r="N18" s="97"/>
      <c r="O18" s="97"/>
      <c r="P18" s="98"/>
    </row>
    <row r="19" spans="1:16" ht="15.75" customHeight="1" thickBot="1">
      <c r="A19" s="316"/>
      <c r="B19" s="115" t="s">
        <v>139</v>
      </c>
      <c r="C19" s="116"/>
      <c r="D19" s="320"/>
      <c r="E19" s="322"/>
      <c r="F19" s="310"/>
      <c r="G19" s="310"/>
      <c r="H19" s="312"/>
      <c r="I19" s="107"/>
      <c r="J19" s="107"/>
      <c r="K19" s="107"/>
      <c r="L19" s="95"/>
      <c r="M19" s="107"/>
      <c r="N19" s="97"/>
      <c r="O19" s="97"/>
      <c r="P19" s="98"/>
    </row>
    <row r="20" spans="1:16" ht="34.5" customHeight="1">
      <c r="A20" s="117" t="s">
        <v>10</v>
      </c>
      <c r="B20" s="313" t="s">
        <v>140</v>
      </c>
      <c r="C20" s="314"/>
      <c r="D20" s="172">
        <f>D21+D22+D23</f>
        <v>84</v>
      </c>
      <c r="E20" s="118">
        <f>E21+E22+E23</f>
        <v>4293.299999999999</v>
      </c>
      <c r="F20" s="119">
        <f>F21+F22+F23</f>
        <v>3971.7</v>
      </c>
      <c r="G20" s="120">
        <v>0</v>
      </c>
      <c r="H20" s="121">
        <f>H21+H22+H23</f>
        <v>321.59999999999997</v>
      </c>
      <c r="I20" s="107"/>
      <c r="J20" s="107"/>
      <c r="K20" s="107"/>
      <c r="L20" s="95"/>
      <c r="M20" s="107"/>
      <c r="N20" s="97"/>
      <c r="O20" s="97"/>
      <c r="P20" s="98"/>
    </row>
    <row r="21" spans="1:16" ht="34.5" customHeight="1">
      <c r="A21" s="117" t="s">
        <v>12</v>
      </c>
      <c r="B21" s="304" t="s">
        <v>141</v>
      </c>
      <c r="C21" s="122" t="s">
        <v>142</v>
      </c>
      <c r="D21" s="173">
        <v>18</v>
      </c>
      <c r="E21" s="123">
        <f>F21+H21</f>
        <v>1341.3</v>
      </c>
      <c r="F21" s="124">
        <v>1240</v>
      </c>
      <c r="G21" s="125"/>
      <c r="H21" s="126">
        <v>101.3</v>
      </c>
      <c r="I21" s="107"/>
      <c r="J21" s="107"/>
      <c r="K21" s="107"/>
      <c r="L21" s="95"/>
      <c r="M21" s="107"/>
      <c r="N21" s="97"/>
      <c r="O21" s="97"/>
      <c r="P21" s="98"/>
    </row>
    <row r="22" spans="1:16" ht="34.5" customHeight="1">
      <c r="A22" s="117" t="s">
        <v>15</v>
      </c>
      <c r="B22" s="305"/>
      <c r="C22" s="127" t="s">
        <v>143</v>
      </c>
      <c r="D22" s="174">
        <v>46</v>
      </c>
      <c r="E22" s="128">
        <f>F22+H22</f>
        <v>2226.1</v>
      </c>
      <c r="F22" s="129">
        <v>2063.2</v>
      </c>
      <c r="G22" s="125"/>
      <c r="H22" s="126">
        <v>162.9</v>
      </c>
      <c r="I22" s="107"/>
      <c r="J22" s="107"/>
      <c r="K22" s="107"/>
      <c r="L22" s="95"/>
      <c r="M22" s="107"/>
      <c r="N22" s="97"/>
      <c r="O22" s="97"/>
      <c r="P22" s="98"/>
    </row>
    <row r="23" spans="1:16" ht="34.5" customHeight="1">
      <c r="A23" s="117" t="s">
        <v>17</v>
      </c>
      <c r="B23" s="306"/>
      <c r="C23" s="122" t="s">
        <v>144</v>
      </c>
      <c r="D23" s="175">
        <v>20</v>
      </c>
      <c r="E23" s="130">
        <f>F23+H23</f>
        <v>725.9</v>
      </c>
      <c r="F23" s="131">
        <v>668.5</v>
      </c>
      <c r="G23" s="125"/>
      <c r="H23" s="132">
        <v>57.4</v>
      </c>
      <c r="I23" s="107"/>
      <c r="J23" s="107"/>
      <c r="K23" s="107"/>
      <c r="L23" s="95"/>
      <c r="M23" s="107"/>
      <c r="N23" s="97"/>
      <c r="O23" s="97"/>
      <c r="P23" s="98"/>
    </row>
    <row r="24" spans="1:16" ht="34.5" customHeight="1">
      <c r="A24" s="117" t="s">
        <v>19</v>
      </c>
      <c r="B24" s="307" t="s">
        <v>145</v>
      </c>
      <c r="C24" s="308"/>
      <c r="D24" s="176">
        <v>41</v>
      </c>
      <c r="E24" s="133">
        <f>F24+H24</f>
        <v>1422.4</v>
      </c>
      <c r="F24" s="134">
        <v>1316.2</v>
      </c>
      <c r="G24" s="129">
        <v>0</v>
      </c>
      <c r="H24" s="143">
        <v>106.2</v>
      </c>
      <c r="I24" s="107"/>
      <c r="J24" s="107"/>
      <c r="K24" s="107"/>
      <c r="L24" s="95"/>
      <c r="M24" s="107"/>
      <c r="N24" s="97"/>
      <c r="O24" s="97"/>
      <c r="P24" s="98"/>
    </row>
    <row r="25" spans="1:16" ht="34.5" customHeight="1" thickBot="1">
      <c r="A25" s="117" t="s">
        <v>22</v>
      </c>
      <c r="B25" s="137" t="s">
        <v>146</v>
      </c>
      <c r="C25" s="138" t="s">
        <v>147</v>
      </c>
      <c r="D25" s="177">
        <v>41</v>
      </c>
      <c r="E25" s="139">
        <f>F25+H25</f>
        <v>1422.4</v>
      </c>
      <c r="F25" s="140">
        <v>1316.2</v>
      </c>
      <c r="G25" s="141"/>
      <c r="H25" s="144">
        <v>106.2</v>
      </c>
      <c r="I25" s="107"/>
      <c r="J25" s="107"/>
      <c r="K25" s="107"/>
      <c r="L25" s="95"/>
      <c r="M25" s="107"/>
      <c r="N25" s="97"/>
      <c r="O25" s="97"/>
      <c r="P25" s="98"/>
    </row>
    <row r="26" spans="2:15" ht="15.75">
      <c r="B26" s="85"/>
      <c r="C26" s="94"/>
      <c r="D26" s="178"/>
      <c r="E26" s="94"/>
      <c r="F26" s="94"/>
      <c r="G26" s="94"/>
      <c r="H26" s="94"/>
      <c r="I26" s="94"/>
      <c r="J26" s="94"/>
      <c r="K26" s="94"/>
      <c r="L26" s="94"/>
      <c r="M26" s="94"/>
      <c r="N26" s="93"/>
      <c r="O26" s="93"/>
    </row>
    <row r="27" spans="2:15" ht="15.75">
      <c r="B27" s="85"/>
      <c r="C27" s="94"/>
      <c r="D27" s="178"/>
      <c r="E27" s="94"/>
      <c r="F27" s="94"/>
      <c r="G27" s="94"/>
      <c r="H27" s="94"/>
      <c r="I27" s="94"/>
      <c r="J27" s="94"/>
      <c r="K27" s="94"/>
      <c r="L27" s="94"/>
      <c r="M27" s="94"/>
      <c r="N27" s="93"/>
      <c r="O27" s="93"/>
    </row>
    <row r="28" spans="2:15" ht="15.75" customHeight="1">
      <c r="B28" s="145" t="s">
        <v>148</v>
      </c>
      <c r="C28" s="94"/>
      <c r="D28" s="178"/>
      <c r="E28" s="94"/>
      <c r="F28" s="94"/>
      <c r="G28" s="94"/>
      <c r="H28" s="94"/>
      <c r="I28" s="94"/>
      <c r="J28" s="94"/>
      <c r="K28" s="94"/>
      <c r="L28" s="94"/>
      <c r="M28" s="94"/>
      <c r="N28" s="93"/>
      <c r="O28" s="93"/>
    </row>
    <row r="29" spans="2:15" ht="15.75">
      <c r="B29" s="146" t="s">
        <v>150</v>
      </c>
      <c r="C29" s="94"/>
      <c r="D29" s="178"/>
      <c r="E29" s="94"/>
      <c r="F29" s="94"/>
      <c r="G29" s="94"/>
      <c r="H29" s="94"/>
      <c r="I29" s="94"/>
      <c r="J29" s="94"/>
      <c r="K29" s="94"/>
      <c r="L29" s="94"/>
      <c r="M29" s="94"/>
      <c r="N29" s="93"/>
      <c r="O29" s="93"/>
    </row>
    <row r="30" spans="2:13" ht="15.75">
      <c r="B30" s="146" t="s">
        <v>151</v>
      </c>
      <c r="C30" s="85"/>
      <c r="D30" s="169"/>
      <c r="E30" s="85"/>
      <c r="F30" s="85"/>
      <c r="G30" s="85"/>
      <c r="H30" s="85"/>
      <c r="I30" s="85"/>
      <c r="J30" s="85"/>
      <c r="K30" s="85"/>
      <c r="L30" s="85"/>
      <c r="M30" s="85"/>
    </row>
    <row r="31" spans="2:13" ht="15.75">
      <c r="B31" s="146" t="s">
        <v>152</v>
      </c>
      <c r="C31" s="85"/>
      <c r="D31" s="169"/>
      <c r="E31" s="85"/>
      <c r="F31" s="85"/>
      <c r="G31" s="85"/>
      <c r="H31" s="85"/>
      <c r="I31" s="85"/>
      <c r="J31" s="85"/>
      <c r="K31" s="85"/>
      <c r="L31" s="85"/>
      <c r="M31" s="85"/>
    </row>
    <row r="32" spans="2:13" ht="12.75">
      <c r="B32" s="85"/>
      <c r="C32" s="85"/>
      <c r="D32" s="169"/>
      <c r="E32" s="85"/>
      <c r="F32" s="85"/>
      <c r="G32" s="85"/>
      <c r="H32" s="85"/>
      <c r="I32" s="85"/>
      <c r="J32" s="85"/>
      <c r="K32" s="85"/>
      <c r="L32" s="85"/>
      <c r="M32" s="85"/>
    </row>
    <row r="33" spans="2:13" ht="12.75">
      <c r="B33" s="85"/>
      <c r="C33" s="85"/>
      <c r="D33" s="169"/>
      <c r="E33" s="85"/>
      <c r="F33" s="85"/>
      <c r="G33" s="85"/>
      <c r="H33" s="85"/>
      <c r="I33" s="85"/>
      <c r="J33" s="85"/>
      <c r="K33" s="85"/>
      <c r="L33" s="85"/>
      <c r="M33" s="85"/>
    </row>
    <row r="34" spans="2:13" ht="12.75">
      <c r="B34" s="85"/>
      <c r="C34" s="85"/>
      <c r="D34" s="169"/>
      <c r="E34" s="85"/>
      <c r="F34" s="85"/>
      <c r="G34" s="85"/>
      <c r="H34" s="85"/>
      <c r="I34" s="85"/>
      <c r="J34" s="85"/>
      <c r="K34" s="85"/>
      <c r="L34" s="85"/>
      <c r="M34" s="85"/>
    </row>
    <row r="35" spans="2:13" ht="12.75">
      <c r="B35" s="85"/>
      <c r="C35" s="85"/>
      <c r="D35" s="169"/>
      <c r="E35" s="85"/>
      <c r="F35" s="85"/>
      <c r="G35" s="85"/>
      <c r="H35" s="85"/>
      <c r="I35" s="85"/>
      <c r="J35" s="85"/>
      <c r="K35" s="85"/>
      <c r="L35" s="85"/>
      <c r="M35" s="85"/>
    </row>
    <row r="36" spans="2:13" ht="12.75">
      <c r="B36" s="85"/>
      <c r="C36" s="85"/>
      <c r="D36" s="169"/>
      <c r="E36" s="85"/>
      <c r="F36" s="85"/>
      <c r="G36" s="85"/>
      <c r="H36" s="85"/>
      <c r="I36" s="85"/>
      <c r="J36" s="85"/>
      <c r="K36" s="85"/>
      <c r="L36" s="85"/>
      <c r="M36" s="85"/>
    </row>
    <row r="37" spans="2:13" ht="12.75">
      <c r="B37" s="85"/>
      <c r="C37" s="85"/>
      <c r="D37" s="169"/>
      <c r="E37" s="85"/>
      <c r="F37" s="85"/>
      <c r="G37" s="85"/>
      <c r="H37" s="85"/>
      <c r="I37" s="85"/>
      <c r="J37" s="85"/>
      <c r="K37" s="85"/>
      <c r="L37" s="85"/>
      <c r="M37" s="85"/>
    </row>
    <row r="38" spans="2:13" ht="12.75">
      <c r="B38" s="85"/>
      <c r="C38" s="85"/>
      <c r="D38" s="169"/>
      <c r="E38" s="85"/>
      <c r="F38" s="85"/>
      <c r="G38" s="85"/>
      <c r="H38" s="85"/>
      <c r="I38" s="85"/>
      <c r="J38" s="85"/>
      <c r="K38" s="85"/>
      <c r="L38" s="85"/>
      <c r="M38" s="85"/>
    </row>
    <row r="39" spans="2:13" ht="12.75">
      <c r="B39" s="85"/>
      <c r="C39" s="85"/>
      <c r="D39" s="169"/>
      <c r="E39" s="85"/>
      <c r="F39" s="85"/>
      <c r="G39" s="85"/>
      <c r="H39" s="85"/>
      <c r="I39" s="85"/>
      <c r="J39" s="85"/>
      <c r="K39" s="85"/>
      <c r="L39" s="85"/>
      <c r="M39" s="85"/>
    </row>
    <row r="40" spans="2:13" ht="12.75">
      <c r="B40" s="85"/>
      <c r="C40" s="85"/>
      <c r="D40" s="169"/>
      <c r="E40" s="85"/>
      <c r="F40" s="85"/>
      <c r="G40" s="85"/>
      <c r="H40" s="85"/>
      <c r="I40" s="85"/>
      <c r="J40" s="85"/>
      <c r="K40" s="85"/>
      <c r="L40" s="85"/>
      <c r="M40" s="85"/>
    </row>
    <row r="41" spans="2:13" ht="12.75">
      <c r="B41" s="85"/>
      <c r="C41" s="85"/>
      <c r="D41" s="169"/>
      <c r="E41" s="85"/>
      <c r="F41" s="85"/>
      <c r="G41" s="85"/>
      <c r="H41" s="85"/>
      <c r="I41" s="85"/>
      <c r="J41" s="85"/>
      <c r="K41" s="85"/>
      <c r="L41" s="85"/>
      <c r="M41" s="85"/>
    </row>
    <row r="42" spans="2:13" ht="12.75">
      <c r="B42" s="85"/>
      <c r="C42" s="85"/>
      <c r="D42" s="169"/>
      <c r="E42" s="85"/>
      <c r="F42" s="85"/>
      <c r="G42" s="85"/>
      <c r="H42" s="85"/>
      <c r="I42" s="85"/>
      <c r="J42" s="85"/>
      <c r="K42" s="85"/>
      <c r="L42" s="85"/>
      <c r="M42" s="85"/>
    </row>
    <row r="43" spans="2:13" ht="12.75">
      <c r="B43" s="85"/>
      <c r="C43" s="85"/>
      <c r="D43" s="169"/>
      <c r="E43" s="85"/>
      <c r="F43" s="85"/>
      <c r="G43" s="85"/>
      <c r="H43" s="85"/>
      <c r="I43" s="85"/>
      <c r="J43" s="85"/>
      <c r="K43" s="85"/>
      <c r="L43" s="85"/>
      <c r="M43" s="85"/>
    </row>
    <row r="44" spans="2:13" ht="12.75">
      <c r="B44" s="85"/>
      <c r="C44" s="85"/>
      <c r="D44" s="169"/>
      <c r="E44" s="85"/>
      <c r="F44" s="85"/>
      <c r="G44" s="85"/>
      <c r="H44" s="85"/>
      <c r="I44" s="85"/>
      <c r="J44" s="85"/>
      <c r="K44" s="85"/>
      <c r="L44" s="85"/>
      <c r="M44" s="85"/>
    </row>
    <row r="45" spans="2:13" ht="12.75">
      <c r="B45" s="85"/>
      <c r="C45" s="85"/>
      <c r="D45" s="169"/>
      <c r="E45" s="85"/>
      <c r="F45" s="85"/>
      <c r="G45" s="85"/>
      <c r="H45" s="85"/>
      <c r="I45" s="85"/>
      <c r="J45" s="85"/>
      <c r="K45" s="85"/>
      <c r="L45" s="85"/>
      <c r="M45" s="85"/>
    </row>
    <row r="46" spans="2:13" ht="12.75">
      <c r="B46" s="85"/>
      <c r="C46" s="85"/>
      <c r="D46" s="169"/>
      <c r="E46" s="85"/>
      <c r="F46" s="85"/>
      <c r="G46" s="85"/>
      <c r="H46" s="85"/>
      <c r="I46" s="85"/>
      <c r="J46" s="85"/>
      <c r="K46" s="85"/>
      <c r="L46" s="85"/>
      <c r="M46" s="85"/>
    </row>
    <row r="47" spans="2:13" ht="12.75">
      <c r="B47" s="85"/>
      <c r="C47" s="85"/>
      <c r="D47" s="169"/>
      <c r="E47" s="85"/>
      <c r="F47" s="85"/>
      <c r="G47" s="85"/>
      <c r="H47" s="85"/>
      <c r="I47" s="85"/>
      <c r="J47" s="85"/>
      <c r="K47" s="85"/>
      <c r="L47" s="85"/>
      <c r="M47" s="85"/>
    </row>
    <row r="48" spans="2:13" ht="12.75">
      <c r="B48" s="85"/>
      <c r="C48" s="85"/>
      <c r="D48" s="169"/>
      <c r="E48" s="85"/>
      <c r="F48" s="85"/>
      <c r="G48" s="85"/>
      <c r="H48" s="85"/>
      <c r="I48" s="85"/>
      <c r="J48" s="85"/>
      <c r="K48" s="85"/>
      <c r="L48" s="85"/>
      <c r="M48" s="85"/>
    </row>
  </sheetData>
  <sheetProtection/>
  <mergeCells count="31">
    <mergeCell ref="F4:H4"/>
    <mergeCell ref="K4:M4"/>
    <mergeCell ref="F5:F6"/>
    <mergeCell ref="H5:H6"/>
    <mergeCell ref="A4:A7"/>
    <mergeCell ref="B4:C6"/>
    <mergeCell ref="D4:D6"/>
    <mergeCell ref="E4:E6"/>
    <mergeCell ref="B7:C7"/>
    <mergeCell ref="B8:H8"/>
    <mergeCell ref="A9:A10"/>
    <mergeCell ref="B9:C9"/>
    <mergeCell ref="D9:D10"/>
    <mergeCell ref="E9:E10"/>
    <mergeCell ref="F9:F10"/>
    <mergeCell ref="G9:G10"/>
    <mergeCell ref="H9:H10"/>
    <mergeCell ref="A18:A19"/>
    <mergeCell ref="B18:C18"/>
    <mergeCell ref="D18:D19"/>
    <mergeCell ref="E18:E19"/>
    <mergeCell ref="B11:C11"/>
    <mergeCell ref="B12:B14"/>
    <mergeCell ref="B15:C15"/>
    <mergeCell ref="B17:H17"/>
    <mergeCell ref="B21:B23"/>
    <mergeCell ref="B24:C24"/>
    <mergeCell ref="F18:F19"/>
    <mergeCell ref="G18:G19"/>
    <mergeCell ref="H18:H19"/>
    <mergeCell ref="B20:C20"/>
  </mergeCells>
  <conditionalFormatting sqref="D15">
    <cfRule type="cellIs" priority="1" dxfId="5" operator="lessThan" stopIfTrue="1">
      <formula>$D$16</formula>
    </cfRule>
  </conditionalFormatting>
  <conditionalFormatting sqref="F15">
    <cfRule type="cellIs" priority="2" dxfId="5" operator="lessThan" stopIfTrue="1">
      <formula>$F$16</formula>
    </cfRule>
  </conditionalFormatting>
  <conditionalFormatting sqref="H15">
    <cfRule type="cellIs" priority="3" dxfId="5" operator="lessThan" stopIfTrue="1">
      <formula>$H$16</formula>
    </cfRule>
  </conditionalFormatting>
  <conditionalFormatting sqref="E18:E19">
    <cfRule type="cellIs" priority="4" dxfId="5" operator="greaterThan" stopIfTrue="1">
      <formula>$E$9</formula>
    </cfRule>
  </conditionalFormatting>
  <conditionalFormatting sqref="F18:F19">
    <cfRule type="cellIs" priority="5" dxfId="5" operator="greaterThan" stopIfTrue="1">
      <formula>$F$9</formula>
    </cfRule>
  </conditionalFormatting>
  <conditionalFormatting sqref="H18:H19">
    <cfRule type="cellIs" priority="6" dxfId="5" operator="greaterThan" stopIfTrue="1">
      <formula>$H$9</formula>
    </cfRule>
  </conditionalFormatting>
  <printOptions/>
  <pageMargins left="0.38" right="0.2" top="0.27" bottom="0.18" header="0.27" footer="0.27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C27" sqref="C27"/>
    </sheetView>
  </sheetViews>
  <sheetFormatPr defaultColWidth="8.75390625" defaultRowHeight="12.75"/>
  <cols>
    <col min="1" max="1" width="6.125" style="80" customWidth="1"/>
    <col min="2" max="2" width="10.75390625" style="80" customWidth="1"/>
    <col min="3" max="3" width="42.375" style="80" customWidth="1"/>
    <col min="4" max="4" width="4.375" style="80" customWidth="1"/>
    <col min="5" max="5" width="10.125" style="80" customWidth="1"/>
    <col min="6" max="6" width="14.625" style="80" customWidth="1"/>
    <col min="7" max="7" width="12.125" style="80" customWidth="1"/>
    <col min="8" max="16384" width="8.75390625" style="80" customWidth="1"/>
  </cols>
  <sheetData>
    <row r="1" spans="1:15" ht="12.75">
      <c r="A1" s="147"/>
      <c r="B1" s="147"/>
      <c r="C1" s="148"/>
      <c r="D1" s="148"/>
      <c r="E1" s="149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s="82" customFormat="1" ht="31.5" customHeight="1">
      <c r="A2" s="354" t="s">
        <v>155</v>
      </c>
      <c r="B2" s="354"/>
      <c r="C2" s="354"/>
      <c r="D2" s="354"/>
      <c r="E2" s="354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8.25" customHeight="1" thickBot="1">
      <c r="A3" s="150"/>
      <c r="B3" s="150"/>
      <c r="C3" s="150"/>
      <c r="D3" s="150"/>
      <c r="E3" s="150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ht="47.25">
      <c r="A4" s="355" t="s">
        <v>6</v>
      </c>
      <c r="B4" s="355"/>
      <c r="C4" s="355"/>
      <c r="D4" s="355"/>
      <c r="E4" s="151" t="s">
        <v>156</v>
      </c>
      <c r="F4" s="53" t="s">
        <v>73</v>
      </c>
      <c r="G4" s="53" t="s">
        <v>179</v>
      </c>
      <c r="H4" s="81"/>
      <c r="I4" s="81"/>
      <c r="J4" s="81"/>
      <c r="K4" s="81"/>
      <c r="L4" s="81"/>
      <c r="M4" s="81"/>
      <c r="N4" s="81"/>
      <c r="O4" s="81"/>
    </row>
    <row r="5" spans="1:15" ht="14.25" customHeight="1">
      <c r="A5" s="356">
        <v>1</v>
      </c>
      <c r="B5" s="356"/>
      <c r="C5" s="356"/>
      <c r="D5" s="356"/>
      <c r="E5" s="152">
        <v>2</v>
      </c>
      <c r="F5" s="153">
        <v>3</v>
      </c>
      <c r="G5" s="153">
        <v>4</v>
      </c>
      <c r="H5" s="81"/>
      <c r="I5" s="81"/>
      <c r="J5" s="81"/>
      <c r="K5" s="81"/>
      <c r="L5" s="81"/>
      <c r="M5" s="81"/>
      <c r="N5" s="81"/>
      <c r="O5" s="81"/>
    </row>
    <row r="6" spans="1:15" ht="27.75" customHeight="1">
      <c r="A6" s="351" t="s">
        <v>157</v>
      </c>
      <c r="B6" s="351"/>
      <c r="C6" s="351"/>
      <c r="D6" s="84" t="s">
        <v>8</v>
      </c>
      <c r="E6" s="84" t="s">
        <v>158</v>
      </c>
      <c r="F6" s="154">
        <f>F7+F9</f>
        <v>1012</v>
      </c>
      <c r="G6" s="154">
        <f>G7+G9</f>
        <v>1012</v>
      </c>
      <c r="H6" s="81"/>
      <c r="I6" s="81"/>
      <c r="J6" s="81"/>
      <c r="K6" s="81"/>
      <c r="L6" s="81"/>
      <c r="M6" s="81"/>
      <c r="N6" s="81"/>
      <c r="O6" s="81"/>
    </row>
    <row r="7" spans="1:15" ht="27.75" customHeight="1">
      <c r="A7" s="351" t="s">
        <v>13</v>
      </c>
      <c r="B7" s="353" t="s">
        <v>159</v>
      </c>
      <c r="C7" s="353"/>
      <c r="D7" s="84" t="s">
        <v>10</v>
      </c>
      <c r="E7" s="84" t="s">
        <v>158</v>
      </c>
      <c r="F7" s="155">
        <v>525</v>
      </c>
      <c r="G7" s="155">
        <v>525</v>
      </c>
      <c r="H7" s="81"/>
      <c r="I7" s="81"/>
      <c r="J7" s="81"/>
      <c r="K7" s="81"/>
      <c r="L7" s="81"/>
      <c r="M7" s="81"/>
      <c r="N7" s="81"/>
      <c r="O7" s="81"/>
    </row>
    <row r="8" spans="1:15" ht="27.75" customHeight="1">
      <c r="A8" s="351"/>
      <c r="B8" s="156" t="s">
        <v>20</v>
      </c>
      <c r="C8" s="157" t="s">
        <v>160</v>
      </c>
      <c r="D8" s="84" t="s">
        <v>12</v>
      </c>
      <c r="E8" s="84" t="s">
        <v>158</v>
      </c>
      <c r="F8" s="155">
        <v>180</v>
      </c>
      <c r="G8" s="155">
        <v>180</v>
      </c>
      <c r="H8" s="81"/>
      <c r="I8" s="81"/>
      <c r="J8" s="81"/>
      <c r="K8" s="81"/>
      <c r="L8" s="81"/>
      <c r="M8" s="81"/>
      <c r="N8" s="81"/>
      <c r="O8" s="81"/>
    </row>
    <row r="9" spans="1:15" ht="27.75" customHeight="1">
      <c r="A9" s="351"/>
      <c r="B9" s="353" t="s">
        <v>161</v>
      </c>
      <c r="C9" s="353"/>
      <c r="D9" s="84" t="s">
        <v>15</v>
      </c>
      <c r="E9" s="84" t="s">
        <v>158</v>
      </c>
      <c r="F9" s="155">
        <v>487</v>
      </c>
      <c r="G9" s="155">
        <v>487</v>
      </c>
      <c r="H9" s="81"/>
      <c r="I9" s="81"/>
      <c r="J9" s="81"/>
      <c r="K9" s="81"/>
      <c r="L9" s="81"/>
      <c r="M9" s="81"/>
      <c r="N9" s="81"/>
      <c r="O9" s="81"/>
    </row>
    <row r="10" spans="1:15" ht="27.75" customHeight="1">
      <c r="A10" s="351"/>
      <c r="B10" s="156" t="s">
        <v>20</v>
      </c>
      <c r="C10" s="157" t="s">
        <v>160</v>
      </c>
      <c r="D10" s="84" t="s">
        <v>17</v>
      </c>
      <c r="E10" s="84" t="s">
        <v>158</v>
      </c>
      <c r="F10" s="155">
        <v>122</v>
      </c>
      <c r="G10" s="155">
        <v>122</v>
      </c>
      <c r="H10" s="81"/>
      <c r="I10" s="81"/>
      <c r="J10" s="81"/>
      <c r="K10" s="81"/>
      <c r="L10" s="81"/>
      <c r="M10" s="81"/>
      <c r="N10" s="81"/>
      <c r="O10" s="81"/>
    </row>
    <row r="11" spans="1:15" ht="36.75" customHeight="1">
      <c r="A11" s="351" t="s">
        <v>162</v>
      </c>
      <c r="B11" s="351"/>
      <c r="C11" s="351"/>
      <c r="D11" s="84" t="s">
        <v>19</v>
      </c>
      <c r="E11" s="84" t="s">
        <v>158</v>
      </c>
      <c r="F11" s="155">
        <v>139</v>
      </c>
      <c r="G11" s="155">
        <v>139</v>
      </c>
      <c r="H11" s="81"/>
      <c r="I11" s="81"/>
      <c r="J11" s="81"/>
      <c r="K11" s="81"/>
      <c r="L11" s="81"/>
      <c r="M11" s="81"/>
      <c r="N11" s="81"/>
      <c r="O11" s="81"/>
    </row>
    <row r="12" spans="1:15" ht="32.25" customHeight="1">
      <c r="A12" s="351" t="s">
        <v>163</v>
      </c>
      <c r="B12" s="351"/>
      <c r="C12" s="351"/>
      <c r="D12" s="84" t="s">
        <v>22</v>
      </c>
      <c r="E12" s="84" t="s">
        <v>158</v>
      </c>
      <c r="F12" s="155">
        <v>0</v>
      </c>
      <c r="G12" s="155">
        <v>0</v>
      </c>
      <c r="H12" s="81"/>
      <c r="I12" s="81"/>
      <c r="J12" s="81"/>
      <c r="K12" s="81"/>
      <c r="L12" s="81"/>
      <c r="M12" s="81"/>
      <c r="N12" s="81"/>
      <c r="O12" s="81"/>
    </row>
    <row r="13" spans="1:15" ht="27.75" customHeight="1">
      <c r="A13" s="351" t="s">
        <v>164</v>
      </c>
      <c r="B13" s="351"/>
      <c r="C13" s="351"/>
      <c r="D13" s="84" t="s">
        <v>24</v>
      </c>
      <c r="E13" s="84" t="s">
        <v>165</v>
      </c>
      <c r="F13" s="155">
        <v>0</v>
      </c>
      <c r="G13" s="155">
        <v>0</v>
      </c>
      <c r="H13" s="81"/>
      <c r="I13" s="81"/>
      <c r="J13" s="81"/>
      <c r="K13" s="81"/>
      <c r="L13" s="81"/>
      <c r="M13" s="81"/>
      <c r="N13" s="81"/>
      <c r="O13" s="81"/>
    </row>
    <row r="14" spans="1:15" ht="27.75" customHeight="1">
      <c r="A14" s="351" t="s">
        <v>166</v>
      </c>
      <c r="B14" s="351"/>
      <c r="C14" s="351"/>
      <c r="D14" s="84" t="s">
        <v>26</v>
      </c>
      <c r="E14" s="84" t="s">
        <v>158</v>
      </c>
      <c r="F14" s="155">
        <v>0</v>
      </c>
      <c r="G14" s="155">
        <v>0</v>
      </c>
      <c r="H14" s="81"/>
      <c r="I14" s="81"/>
      <c r="J14" s="81"/>
      <c r="K14" s="81"/>
      <c r="L14" s="81"/>
      <c r="M14" s="81"/>
      <c r="N14" s="81"/>
      <c r="O14" s="81"/>
    </row>
    <row r="15" spans="1:15" ht="27.75" customHeight="1">
      <c r="A15" s="158" t="s">
        <v>47</v>
      </c>
      <c r="B15" s="352" t="s">
        <v>167</v>
      </c>
      <c r="C15" s="352"/>
      <c r="D15" s="84">
        <v>10</v>
      </c>
      <c r="E15" s="84" t="s">
        <v>158</v>
      </c>
      <c r="F15" s="155">
        <v>0</v>
      </c>
      <c r="G15" s="155">
        <v>0</v>
      </c>
      <c r="H15" s="81"/>
      <c r="I15" s="81"/>
      <c r="J15" s="81"/>
      <c r="K15" s="81"/>
      <c r="L15" s="81"/>
      <c r="M15" s="81"/>
      <c r="N15" s="81"/>
      <c r="O15" s="81"/>
    </row>
    <row r="16" spans="1:15" ht="38.25" customHeight="1">
      <c r="A16" s="351" t="s">
        <v>168</v>
      </c>
      <c r="B16" s="351"/>
      <c r="C16" s="351"/>
      <c r="D16" s="84">
        <v>11</v>
      </c>
      <c r="E16" s="84" t="s">
        <v>158</v>
      </c>
      <c r="F16" s="155">
        <v>0</v>
      </c>
      <c r="G16" s="155">
        <v>0</v>
      </c>
      <c r="H16" s="81"/>
      <c r="I16" s="81"/>
      <c r="J16" s="81"/>
      <c r="K16" s="81"/>
      <c r="L16" s="81"/>
      <c r="M16" s="81"/>
      <c r="N16" s="81"/>
      <c r="O16" s="81"/>
    </row>
    <row r="17" spans="1:15" ht="27.75" customHeight="1">
      <c r="A17" s="351" t="s">
        <v>169</v>
      </c>
      <c r="B17" s="351"/>
      <c r="C17" s="351"/>
      <c r="D17" s="84">
        <v>12</v>
      </c>
      <c r="E17" s="84" t="s">
        <v>170</v>
      </c>
      <c r="F17" s="159">
        <v>0</v>
      </c>
      <c r="G17" s="159">
        <v>0</v>
      </c>
      <c r="H17" s="160"/>
      <c r="I17" s="81"/>
      <c r="J17" s="81"/>
      <c r="K17" s="81"/>
      <c r="L17" s="81"/>
      <c r="M17" s="81"/>
      <c r="N17" s="81"/>
      <c r="O17" s="81"/>
    </row>
    <row r="18" spans="1:15" ht="36" customHeight="1">
      <c r="A18" s="351" t="s">
        <v>171</v>
      </c>
      <c r="B18" s="351"/>
      <c r="C18" s="351"/>
      <c r="D18" s="84">
        <v>13</v>
      </c>
      <c r="E18" s="84" t="s">
        <v>170</v>
      </c>
      <c r="F18" s="159">
        <v>213.7</v>
      </c>
      <c r="G18" s="159">
        <v>213.7</v>
      </c>
      <c r="H18" s="81"/>
      <c r="I18" s="81"/>
      <c r="J18" s="81"/>
      <c r="K18" s="81"/>
      <c r="L18" s="81"/>
      <c r="M18" s="81"/>
      <c r="N18" s="81"/>
      <c r="O18" s="81"/>
    </row>
    <row r="19" spans="1:15" ht="27.75" customHeight="1">
      <c r="A19" s="351" t="s">
        <v>172</v>
      </c>
      <c r="B19" s="351"/>
      <c r="C19" s="351"/>
      <c r="D19" s="84">
        <v>14</v>
      </c>
      <c r="E19" s="84" t="s">
        <v>170</v>
      </c>
      <c r="F19" s="159">
        <v>7112.3</v>
      </c>
      <c r="G19" s="159">
        <v>7112.3</v>
      </c>
      <c r="H19" s="81"/>
      <c r="I19" s="81"/>
      <c r="J19" s="81"/>
      <c r="K19" s="81"/>
      <c r="L19" s="81"/>
      <c r="M19" s="81"/>
      <c r="N19" s="81"/>
      <c r="O19" s="81"/>
    </row>
    <row r="20" spans="1:15" ht="36.75" customHeight="1" thickBot="1">
      <c r="A20" s="161" t="s">
        <v>47</v>
      </c>
      <c r="B20" s="348" t="s">
        <v>173</v>
      </c>
      <c r="C20" s="348"/>
      <c r="D20" s="162">
        <v>15</v>
      </c>
      <c r="E20" s="162" t="s">
        <v>170</v>
      </c>
      <c r="F20" s="163">
        <v>9.4</v>
      </c>
      <c r="G20" s="163">
        <v>9.4</v>
      </c>
      <c r="H20" s="81"/>
      <c r="I20" s="81"/>
      <c r="J20" s="81"/>
      <c r="K20" s="81"/>
      <c r="L20" s="81"/>
      <c r="M20" s="81"/>
      <c r="N20" s="81"/>
      <c r="O20" s="81"/>
    </row>
    <row r="21" spans="1:15" ht="12.7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spans="1:15" ht="12.7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</row>
    <row r="23" spans="1:15" ht="12.75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1:15" ht="12.75">
      <c r="A24" s="164" t="s">
        <v>174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</row>
    <row r="25" spans="1:15" ht="44.25" customHeight="1">
      <c r="A25" s="349" t="s">
        <v>175</v>
      </c>
      <c r="B25" s="349"/>
      <c r="C25" s="179" t="s">
        <v>180</v>
      </c>
      <c r="D25" s="148"/>
      <c r="E25" s="349" t="s">
        <v>181</v>
      </c>
      <c r="F25" s="349"/>
      <c r="G25" s="81"/>
      <c r="H25" s="81"/>
      <c r="I25" s="81"/>
      <c r="J25" s="81"/>
      <c r="K25" s="81"/>
      <c r="L25" s="81"/>
      <c r="M25" s="81"/>
      <c r="N25" s="81"/>
      <c r="O25" s="81"/>
    </row>
    <row r="26" spans="1:15" ht="14.25" customHeight="1">
      <c r="A26" s="165" t="s">
        <v>176</v>
      </c>
      <c r="B26" s="165"/>
      <c r="C26" s="166" t="s">
        <v>182</v>
      </c>
      <c r="D26" s="166"/>
      <c r="E26" s="350" t="s">
        <v>177</v>
      </c>
      <c r="F26" s="350"/>
      <c r="G26" s="167"/>
      <c r="H26" s="81"/>
      <c r="I26" s="81"/>
      <c r="J26" s="81"/>
      <c r="K26" s="81"/>
      <c r="L26" s="81"/>
      <c r="M26" s="81"/>
      <c r="N26" s="81"/>
      <c r="O26" s="81"/>
    </row>
    <row r="27" spans="1:15" ht="12.75">
      <c r="A27" s="165" t="s">
        <v>178</v>
      </c>
      <c r="B27" s="165"/>
      <c r="C27" s="168"/>
      <c r="D27" s="168"/>
      <c r="E27" s="81"/>
      <c r="F27" s="166"/>
      <c r="G27" s="166"/>
      <c r="H27" s="81"/>
      <c r="I27" s="81"/>
      <c r="J27" s="81"/>
      <c r="K27" s="81"/>
      <c r="L27" s="81"/>
      <c r="M27" s="81"/>
      <c r="N27" s="81"/>
      <c r="O27" s="81"/>
    </row>
    <row r="28" spans="1:15" ht="12.7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</row>
    <row r="29" spans="1:15" ht="12.7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</row>
    <row r="30" spans="1:15" ht="12.75">
      <c r="A30" s="347"/>
      <c r="B30" s="347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</row>
    <row r="31" spans="1:15" ht="12.75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</row>
    <row r="32" spans="1:15" ht="12.7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</row>
    <row r="33" spans="1:15" ht="12.75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</row>
    <row r="34" spans="1:15" ht="12.75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</row>
    <row r="35" spans="1:15" ht="12.75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</row>
    <row r="36" spans="1:15" ht="12.75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</row>
    <row r="37" spans="1:15" ht="12.75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</row>
    <row r="38" spans="1:15" ht="12.75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</row>
    <row r="39" spans="1:13" ht="12.75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1:13" ht="12.75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spans="1:13" ht="12.75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</row>
  </sheetData>
  <sheetProtection/>
  <mergeCells count="21">
    <mergeCell ref="A2:E2"/>
    <mergeCell ref="A4:D4"/>
    <mergeCell ref="A5:D5"/>
    <mergeCell ref="A6:C6"/>
    <mergeCell ref="A12:C12"/>
    <mergeCell ref="A13:C13"/>
    <mergeCell ref="A14:C14"/>
    <mergeCell ref="B15:C15"/>
    <mergeCell ref="A7:A10"/>
    <mergeCell ref="B7:C7"/>
    <mergeCell ref="B9:C9"/>
    <mergeCell ref="A11:C11"/>
    <mergeCell ref="A30:B30"/>
    <mergeCell ref="B20:C20"/>
    <mergeCell ref="A25:B25"/>
    <mergeCell ref="E25:F25"/>
    <mergeCell ref="E26:F26"/>
    <mergeCell ref="A16:C16"/>
    <mergeCell ref="A17:C17"/>
    <mergeCell ref="A18:C18"/>
    <mergeCell ref="A19:C19"/>
  </mergeCells>
  <conditionalFormatting sqref="F8:G8">
    <cfRule type="cellIs" priority="1" dxfId="1" operator="greaterThan" stopIfTrue="1">
      <formula>$F$7</formula>
    </cfRule>
  </conditionalFormatting>
  <conditionalFormatting sqref="F10:G10">
    <cfRule type="cellIs" priority="2" dxfId="1" operator="greaterThan" stopIfTrue="1">
      <formula>$F$9</formula>
    </cfRule>
  </conditionalFormatting>
  <conditionalFormatting sqref="F15:G15">
    <cfRule type="cellIs" priority="3" dxfId="1" operator="greaterThan" stopIfTrue="1">
      <formula>$F$14</formula>
    </cfRule>
  </conditionalFormatting>
  <conditionalFormatting sqref="F20:G20">
    <cfRule type="cellIs" priority="4" dxfId="1" operator="greaterThan" stopIfTrue="1">
      <formula>$F$19</formula>
    </cfRule>
  </conditionalFormatting>
  <conditionalFormatting sqref="F17:G17">
    <cfRule type="cellIs" priority="5" dxfId="28" operator="lessThan" stopIfTrue="1">
      <formula>ROUND($F$16*10*1.044,1)</formula>
    </cfRule>
  </conditionalFormatting>
  <printOptions/>
  <pageMargins left="0.33" right="0.18" top="0.72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PWSZ - Rektorat</cp:lastModifiedBy>
  <cp:lastPrinted>2012-05-09T09:31:49Z</cp:lastPrinted>
  <dcterms:created xsi:type="dcterms:W3CDTF">1997-02-26T13:46:56Z</dcterms:created>
  <dcterms:modified xsi:type="dcterms:W3CDTF">2012-05-14T10:45:07Z</dcterms:modified>
  <cp:category/>
  <cp:version/>
  <cp:contentType/>
  <cp:contentStatus/>
</cp:coreProperties>
</file>