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65" windowHeight="9075"/>
  </bookViews>
  <sheets>
    <sheet name="standardy" sheetId="1" r:id="rId1"/>
    <sheet name="%" sheetId="6" r:id="rId2"/>
    <sheet name="Razem" sheetId="5" r:id="rId3"/>
  </sheets>
  <calcPr calcId="124519"/>
</workbook>
</file>

<file path=xl/calcChain.xml><?xml version="1.0" encoding="utf-8"?>
<calcChain xmlns="http://schemas.openxmlformats.org/spreadsheetml/2006/main">
  <c r="C58" i="1"/>
  <c r="B14"/>
  <c r="C36"/>
  <c r="W36"/>
  <c r="AA36"/>
  <c r="P36"/>
  <c r="Q36"/>
  <c r="R36"/>
  <c r="S36"/>
  <c r="T36"/>
  <c r="U36"/>
  <c r="V36"/>
  <c r="X36"/>
  <c r="Y36"/>
  <c r="Z36"/>
  <c r="M36"/>
  <c r="N36"/>
  <c r="O36"/>
  <c r="L36"/>
  <c r="K36"/>
  <c r="J36"/>
  <c r="I36"/>
  <c r="H36"/>
  <c r="G36"/>
  <c r="F36"/>
  <c r="E36"/>
  <c r="D36"/>
  <c r="C22"/>
  <c r="I9" i="5"/>
  <c r="H9"/>
  <c r="G9"/>
  <c r="C9"/>
  <c r="B10"/>
  <c r="AA25" i="1"/>
  <c r="Z25"/>
  <c r="Y25"/>
  <c r="X25"/>
  <c r="W25"/>
  <c r="V25"/>
  <c r="U25"/>
  <c r="T25"/>
  <c r="S25"/>
  <c r="R25"/>
  <c r="Q25"/>
  <c r="P25"/>
  <c r="O25"/>
  <c r="N25"/>
  <c r="M25"/>
  <c r="L25"/>
  <c r="F7" i="5" s="1"/>
  <c r="K25" i="1"/>
  <c r="J25"/>
  <c r="I25"/>
  <c r="H25"/>
  <c r="E7" i="5" s="1"/>
  <c r="E25" i="1"/>
  <c r="F25"/>
  <c r="G25"/>
  <c r="D25"/>
  <c r="D7" i="5" s="1"/>
  <c r="AA14" i="1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E14"/>
  <c r="F14"/>
  <c r="G14"/>
  <c r="D14"/>
  <c r="AA6"/>
  <c r="Z6"/>
  <c r="Y6"/>
  <c r="X6"/>
  <c r="X58" s="1"/>
  <c r="W6"/>
  <c r="V6"/>
  <c r="U6"/>
  <c r="T6"/>
  <c r="S6"/>
  <c r="R6"/>
  <c r="Q6"/>
  <c r="P6"/>
  <c r="O6"/>
  <c r="N6"/>
  <c r="M6"/>
  <c r="L6"/>
  <c r="K6"/>
  <c r="J6"/>
  <c r="J58" s="1"/>
  <c r="I6"/>
  <c r="H6"/>
  <c r="H58" s="1"/>
  <c r="E6"/>
  <c r="F6"/>
  <c r="F58" s="1"/>
  <c r="G6"/>
  <c r="G58" s="1"/>
  <c r="D6"/>
  <c r="D4" i="6"/>
  <c r="C25" i="1"/>
  <c r="C7" i="5" s="1"/>
  <c r="C15" i="1"/>
  <c r="C16"/>
  <c r="C18"/>
  <c r="C24"/>
  <c r="E8" i="5" l="1"/>
  <c r="C14" i="1"/>
  <c r="Y58"/>
  <c r="E58"/>
  <c r="D58"/>
  <c r="I58"/>
  <c r="Z58"/>
  <c r="U58"/>
  <c r="K58"/>
  <c r="Q58"/>
  <c r="P58"/>
  <c r="O58"/>
  <c r="T58"/>
  <c r="M58"/>
  <c r="V58"/>
  <c r="R58"/>
  <c r="L58"/>
  <c r="N58"/>
  <c r="AA58"/>
  <c r="S58"/>
  <c r="W58"/>
  <c r="F8" i="5"/>
  <c r="H8"/>
  <c r="C10" i="1"/>
  <c r="D5" i="5"/>
  <c r="E6"/>
  <c r="G8"/>
  <c r="F6"/>
  <c r="G6"/>
  <c r="H6"/>
  <c r="G7"/>
  <c r="H7"/>
  <c r="F5"/>
  <c r="D6"/>
  <c r="I8"/>
  <c r="I10" s="1"/>
  <c r="E5"/>
  <c r="E10" s="1"/>
  <c r="C6"/>
  <c r="C8"/>
  <c r="B4" i="6" l="1"/>
  <c r="A4"/>
  <c r="D10" i="5"/>
  <c r="C4" i="6"/>
  <c r="G10" i="5"/>
  <c r="C6" i="1"/>
  <c r="F10" i="5"/>
  <c r="H10"/>
  <c r="E4" i="6" l="1"/>
  <c r="A8" s="1"/>
  <c r="C5" i="5"/>
  <c r="C10" s="1"/>
  <c r="C8" i="6" l="1"/>
  <c r="B8"/>
  <c r="D8"/>
  <c r="E8"/>
</calcChain>
</file>

<file path=xl/sharedStrings.xml><?xml version="1.0" encoding="utf-8"?>
<sst xmlns="http://schemas.openxmlformats.org/spreadsheetml/2006/main" count="193" uniqueCount="82">
  <si>
    <t>Przedmioty</t>
  </si>
  <si>
    <t>Razem</t>
  </si>
  <si>
    <t>Standardy</t>
  </si>
  <si>
    <t>PWSZ Suma</t>
  </si>
  <si>
    <t>I</t>
  </si>
  <si>
    <t>II</t>
  </si>
  <si>
    <t>III</t>
  </si>
  <si>
    <t>IV</t>
  </si>
  <si>
    <t>V</t>
  </si>
  <si>
    <t>VI</t>
  </si>
  <si>
    <t>PWSZ - semestry</t>
  </si>
  <si>
    <t>Ogólne, w tym:</t>
  </si>
  <si>
    <t>Języki obce</t>
  </si>
  <si>
    <t>Język I</t>
  </si>
  <si>
    <t>Przedmioty humanistyczne</t>
  </si>
  <si>
    <t>Historia gospodarcza</t>
  </si>
  <si>
    <t>Socjologia</t>
  </si>
  <si>
    <t>Podstawowe; w tym:</t>
  </si>
  <si>
    <t>Matematyka</t>
  </si>
  <si>
    <t>Prawo</t>
  </si>
  <si>
    <t>Ekonometria</t>
  </si>
  <si>
    <t>Rachunkowość</t>
  </si>
  <si>
    <t>Mikroekonomia</t>
  </si>
  <si>
    <t>Makroekonomia</t>
  </si>
  <si>
    <t>Kierunkowe; w tym:</t>
  </si>
  <si>
    <t>Ogólne</t>
  </si>
  <si>
    <t>Podstawowe</t>
  </si>
  <si>
    <t>Kierunkowe</t>
  </si>
  <si>
    <t>Rynek kapitałowy i pieniężny</t>
  </si>
  <si>
    <t>Pozostałe obowiązkowe, w tym:</t>
  </si>
  <si>
    <t>W</t>
  </si>
  <si>
    <t>ćw</t>
  </si>
  <si>
    <t>lab</t>
  </si>
  <si>
    <t>ECTS</t>
  </si>
  <si>
    <t>Seminarium</t>
  </si>
  <si>
    <t>Forma zaliczenia</t>
  </si>
  <si>
    <t>EGZ</t>
  </si>
  <si>
    <t>ZAL</t>
  </si>
  <si>
    <t>Liczba godzin poszczególnych rodzajów zajęć</t>
  </si>
  <si>
    <t>Wykłady</t>
  </si>
  <si>
    <t>Ćwiczenia</t>
  </si>
  <si>
    <t>Laboratoria</t>
  </si>
  <si>
    <t>Seminaria</t>
  </si>
  <si>
    <t>Udział procentowy zajęć w ogólnel liczbie godzin</t>
  </si>
  <si>
    <t>Statystyka opisowa</t>
  </si>
  <si>
    <t xml:space="preserve">Podstawy zarządzania </t>
  </si>
  <si>
    <t>Międzynarodowe stosunki gospodarcze</t>
  </si>
  <si>
    <t>Finase publiczne</t>
  </si>
  <si>
    <t>Polityka społeczna</t>
  </si>
  <si>
    <t>Polityka gospodarcza</t>
  </si>
  <si>
    <t>Integracja europejska</t>
  </si>
  <si>
    <t>Gospodarka regionalna</t>
  </si>
  <si>
    <t>Geografia polityczna i gospodarcza</t>
  </si>
  <si>
    <t>Analliza ekonomiczna</t>
  </si>
  <si>
    <t>Prognozowanie i symulacje</t>
  </si>
  <si>
    <t>Nauka o finansach</t>
  </si>
  <si>
    <t>Ekonomia: Przedsiębiorczość z doradztwem zawodowym</t>
  </si>
  <si>
    <t>Seminarium:</t>
  </si>
  <si>
    <t>Pozostałe - do wyboru</t>
  </si>
  <si>
    <t>Ochrona własności intelektualnej</t>
  </si>
  <si>
    <t>Społeczne aspekty rynku pracy Socjologia rynku pracy</t>
  </si>
  <si>
    <t>Planowanie rozwoju lokalnego Zarządzanie rozwojem lokalnym</t>
  </si>
  <si>
    <t>Podstawy komunikacji społecznej Komunikacja interpersonalna</t>
  </si>
  <si>
    <t>Zrównowazony rozwój                    Strategia rozwoju lokalnego</t>
  </si>
  <si>
    <t>Budżetowanie zadań publicznych Budżet zadaniowy</t>
  </si>
  <si>
    <t>System podatkowy w Polsce  Podstawowe żródła dochodów smorządowych</t>
  </si>
  <si>
    <t>Ekonomika oświaty                           Finansowanie usług edukacyjnych</t>
  </si>
  <si>
    <t>Ekonomika usług medycznych Finansowanie usług medycznych</t>
  </si>
  <si>
    <t>Polityka informacyjna samorządu                                                      Public Relations w adminostracji</t>
  </si>
  <si>
    <t>Finansowanie ochrony środowiska   Gospodarowanie środowiskiem</t>
  </si>
  <si>
    <t>Zamowienia publiczne i partnerstwo publiczno - prywatne</t>
  </si>
  <si>
    <t>Zarządzanie ryzykiem                               Zarządzanie zmianami</t>
  </si>
  <si>
    <t>Zarządzanie w administracji Zarządzanie sferą publiczną w społeczeństwie informacyjnym</t>
  </si>
  <si>
    <r>
      <rPr>
        <i/>
        <sz val="10"/>
        <color theme="3" tint="-0.249977111117893"/>
        <rFont val="Arial Narrow"/>
        <family val="2"/>
        <charset val="238"/>
      </rPr>
      <t>S</t>
    </r>
    <r>
      <rPr>
        <i/>
        <sz val="10"/>
        <color indexed="18"/>
        <rFont val="Arial Narrow"/>
        <family val="2"/>
        <charset val="238"/>
      </rPr>
      <t>amorząd w Polsce i UE                       Rozwój samorządów terytorialnych</t>
    </r>
  </si>
  <si>
    <t>Ekonomia - specjalność: Menadżer w administracji publicznej - studia niestacjonarne</t>
  </si>
  <si>
    <t>Podstawy prawne samorządu i finansów lokalnych                                                     Aspekty finansowania administracji samorządowej</t>
  </si>
  <si>
    <t>Kontrola i nadzór nad jst                          Ekonomiczno - prawne aspekty nadzoru nad samorządem teryt.</t>
  </si>
  <si>
    <t>Zarządzanie projektami UE                      Aspekty finansowe projektów UE</t>
  </si>
  <si>
    <t>Audyt i kontrola zarządcza                       Controlling</t>
  </si>
  <si>
    <t>Gospodarka komunalna                          Zadania komunalne w administracji samorządowej</t>
  </si>
  <si>
    <t>Technologia Informacyjna</t>
  </si>
  <si>
    <t>Załącznik  nr 2 do Uchwały 141/XXXIII/2010</t>
  </si>
</sst>
</file>

<file path=xl/styles.xml><?xml version="1.0" encoding="utf-8"?>
<styleSheet xmlns="http://schemas.openxmlformats.org/spreadsheetml/2006/main">
  <fonts count="23">
    <font>
      <sz val="10"/>
      <name val="Arial"/>
      <charset val="238"/>
    </font>
    <font>
      <sz val="10"/>
      <name val="Arial"/>
      <charset val="238"/>
    </font>
    <font>
      <b/>
      <i/>
      <sz val="10"/>
      <color indexed="12"/>
      <name val="Arial"/>
      <family val="2"/>
      <charset val="238"/>
    </font>
    <font>
      <b/>
      <sz val="10"/>
      <color indexed="18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color indexed="18"/>
      <name val="Arial Narrow"/>
      <family val="2"/>
      <charset val="238"/>
    </font>
    <font>
      <i/>
      <sz val="10"/>
      <color indexed="18"/>
      <name val="Arial Narrow"/>
      <family val="2"/>
      <charset val="238"/>
    </font>
    <font>
      <sz val="10"/>
      <color indexed="23"/>
      <name val="Arial Narrow"/>
      <family val="2"/>
      <charset val="238"/>
    </font>
    <font>
      <b/>
      <sz val="10"/>
      <color indexed="6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23"/>
      <name val="Arial"/>
      <family val="2"/>
      <charset val="238"/>
    </font>
    <font>
      <b/>
      <i/>
      <sz val="10"/>
      <color indexed="62"/>
      <name val="Arial"/>
      <family val="2"/>
      <charset val="238"/>
    </font>
    <font>
      <b/>
      <i/>
      <sz val="10"/>
      <color indexed="1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18"/>
      <name val="Arial Narrow"/>
      <family val="2"/>
      <charset val="238"/>
    </font>
    <font>
      <sz val="10"/>
      <color indexed="1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8"/>
      <name val="Arial"/>
      <family val="2"/>
      <charset val="238"/>
    </font>
    <font>
      <i/>
      <sz val="10"/>
      <color theme="3" tint="-0.249977111117893"/>
      <name val="Arial Narrow"/>
      <family val="2"/>
      <charset val="238"/>
    </font>
    <font>
      <b/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double">
        <color indexed="23"/>
      </right>
      <top style="medium">
        <color indexed="23"/>
      </top>
      <bottom style="medium">
        <color indexed="23"/>
      </bottom>
      <diagonal/>
    </border>
    <border>
      <left/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double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double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double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double">
        <color indexed="23"/>
      </left>
      <right style="thin">
        <color indexed="23"/>
      </right>
      <top style="thin">
        <color indexed="23"/>
      </top>
      <bottom/>
      <diagonal/>
    </border>
    <border>
      <left style="double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 style="double">
        <color indexed="23"/>
      </left>
      <right/>
      <top style="medium">
        <color indexed="23"/>
      </top>
      <bottom style="medium">
        <color indexed="23"/>
      </bottom>
      <diagonal/>
    </border>
    <border>
      <left style="double">
        <color indexed="23"/>
      </left>
      <right style="double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double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double">
        <color indexed="23"/>
      </right>
      <top/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double">
        <color indexed="23"/>
      </right>
      <top style="medium">
        <color indexed="23"/>
      </top>
      <bottom/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/>
      <top/>
      <bottom style="medium">
        <color indexed="2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center" vertical="distributed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indent="2"/>
    </xf>
    <xf numFmtId="0" fontId="7" fillId="0" borderId="7" xfId="0" applyFont="1" applyFill="1" applyBorder="1" applyAlignment="1">
      <alignment horizontal="left" indent="5"/>
    </xf>
    <xf numFmtId="0" fontId="5" fillId="2" borderId="1" xfId="0" applyFont="1" applyFill="1" applyBorder="1" applyAlignment="1">
      <alignment horizontal="left"/>
    </xf>
    <xf numFmtId="0" fontId="8" fillId="3" borderId="5" xfId="0" applyFont="1" applyFill="1" applyBorder="1" applyAlignment="1"/>
    <xf numFmtId="0" fontId="9" fillId="3" borderId="6" xfId="0" applyFont="1" applyFill="1" applyBorder="1" applyAlignment="1"/>
    <xf numFmtId="0" fontId="9" fillId="3" borderId="5" xfId="0" applyFont="1" applyFill="1" applyBorder="1" applyAlignment="1"/>
    <xf numFmtId="0" fontId="10" fillId="0" borderId="0" xfId="0" applyFont="1"/>
    <xf numFmtId="0" fontId="10" fillId="0" borderId="6" xfId="0" applyFont="1" applyFill="1" applyBorder="1" applyAlignment="1"/>
    <xf numFmtId="0" fontId="10" fillId="0" borderId="5" xfId="0" applyFont="1" applyFill="1" applyBorder="1" applyAlignment="1"/>
    <xf numFmtId="0" fontId="11" fillId="0" borderId="8" xfId="0" applyFont="1" applyFill="1" applyBorder="1" applyAlignment="1"/>
    <xf numFmtId="0" fontId="11" fillId="0" borderId="7" xfId="0" applyFont="1" applyFill="1" applyBorder="1" applyAlignment="1"/>
    <xf numFmtId="0" fontId="11" fillId="0" borderId="9" xfId="0" applyFont="1" applyFill="1" applyBorder="1" applyAlignment="1"/>
    <xf numFmtId="0" fontId="10" fillId="0" borderId="10" xfId="0" applyFont="1" applyFill="1" applyBorder="1" applyAlignment="1"/>
    <xf numFmtId="0" fontId="13" fillId="2" borderId="6" xfId="0" applyFont="1" applyFill="1" applyBorder="1" applyAlignment="1">
      <alignment horizontal="right"/>
    </xf>
    <xf numFmtId="0" fontId="13" fillId="2" borderId="5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center"/>
    </xf>
    <xf numFmtId="0" fontId="0" fillId="0" borderId="11" xfId="0" applyBorder="1"/>
    <xf numFmtId="0" fontId="10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13" xfId="0" applyFont="1" applyFill="1" applyBorder="1" applyAlignment="1"/>
    <xf numFmtId="0" fontId="13" fillId="2" borderId="10" xfId="0" applyFont="1" applyFill="1" applyBorder="1" applyAlignment="1">
      <alignment horizontal="right"/>
    </xf>
    <xf numFmtId="0" fontId="10" fillId="0" borderId="8" xfId="0" applyFont="1" applyFill="1" applyBorder="1" applyAlignment="1"/>
    <xf numFmtId="0" fontId="14" fillId="0" borderId="15" xfId="0" applyFont="1" applyBorder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14" fillId="0" borderId="18" xfId="0" applyFont="1" applyBorder="1"/>
    <xf numFmtId="0" fontId="15" fillId="0" borderId="19" xfId="0" applyFont="1" applyBorder="1"/>
    <xf numFmtId="0" fontId="16" fillId="0" borderId="5" xfId="0" applyFont="1" applyFill="1" applyBorder="1" applyAlignment="1"/>
    <xf numFmtId="0" fontId="16" fillId="0" borderId="7" xfId="0" applyFont="1" applyFill="1" applyBorder="1" applyAlignment="1"/>
    <xf numFmtId="0" fontId="16" fillId="0" borderId="9" xfId="0" applyFont="1" applyFill="1" applyBorder="1" applyAlignment="1"/>
    <xf numFmtId="0" fontId="12" fillId="2" borderId="20" xfId="0" applyFont="1" applyFill="1" applyBorder="1" applyAlignment="1">
      <alignment horizontal="right"/>
    </xf>
    <xf numFmtId="0" fontId="10" fillId="3" borderId="21" xfId="0" applyFont="1" applyFill="1" applyBorder="1" applyAlignment="1"/>
    <xf numFmtId="0" fontId="9" fillId="3" borderId="16" xfId="0" applyFont="1" applyFill="1" applyBorder="1" applyAlignment="1"/>
    <xf numFmtId="10" fontId="9" fillId="3" borderId="16" xfId="1" applyNumberFormat="1" applyFont="1" applyFill="1" applyBorder="1" applyAlignment="1"/>
    <xf numFmtId="0" fontId="10" fillId="3" borderId="22" xfId="0" applyFont="1" applyFill="1" applyBorder="1" applyAlignment="1"/>
    <xf numFmtId="0" fontId="10" fillId="3" borderId="20" xfId="0" applyFont="1" applyFill="1" applyBorder="1" applyAlignment="1"/>
    <xf numFmtId="10" fontId="10" fillId="3" borderId="20" xfId="1" applyNumberFormat="1" applyFont="1" applyFill="1" applyBorder="1" applyAlignment="1"/>
    <xf numFmtId="10" fontId="10" fillId="3" borderId="21" xfId="1" applyNumberFormat="1" applyFont="1" applyFill="1" applyBorder="1" applyAlignment="1"/>
    <xf numFmtId="10" fontId="10" fillId="3" borderId="22" xfId="1" applyNumberFormat="1" applyFont="1" applyFill="1" applyBorder="1" applyAlignment="1"/>
    <xf numFmtId="0" fontId="10" fillId="0" borderId="7" xfId="0" applyFont="1" applyFill="1" applyBorder="1" applyAlignment="1"/>
    <xf numFmtId="0" fontId="18" fillId="0" borderId="7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0" fillId="0" borderId="8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left"/>
    </xf>
    <xf numFmtId="0" fontId="10" fillId="0" borderId="23" xfId="0" applyFont="1" applyFill="1" applyBorder="1" applyAlignment="1"/>
    <xf numFmtId="0" fontId="17" fillId="0" borderId="9" xfId="0" applyFont="1" applyFill="1" applyBorder="1" applyAlignment="1">
      <alignment horizontal="left" indent="2"/>
    </xf>
    <xf numFmtId="0" fontId="17" fillId="0" borderId="7" xfId="0" applyFont="1" applyFill="1" applyBorder="1" applyAlignment="1">
      <alignment horizontal="left" indent="2"/>
    </xf>
    <xf numFmtId="0" fontId="7" fillId="0" borderId="7" xfId="0" applyFont="1" applyFill="1" applyBorder="1" applyAlignment="1">
      <alignment horizontal="left" indent="3"/>
    </xf>
    <xf numFmtId="0" fontId="20" fillId="3" borderId="10" xfId="0" applyFont="1" applyFill="1" applyBorder="1" applyAlignment="1">
      <alignment horizontal="center"/>
    </xf>
    <xf numFmtId="0" fontId="20" fillId="3" borderId="1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3" borderId="5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right"/>
    </xf>
    <xf numFmtId="0" fontId="8" fillId="3" borderId="25" xfId="0" applyFont="1" applyFill="1" applyBorder="1" applyAlignment="1"/>
    <xf numFmtId="0" fontId="9" fillId="3" borderId="25" xfId="0" applyFont="1" applyFill="1" applyBorder="1" applyAlignment="1"/>
    <xf numFmtId="0" fontId="4" fillId="2" borderId="26" xfId="0" applyFont="1" applyFill="1" applyBorder="1" applyAlignment="1"/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left"/>
    </xf>
    <xf numFmtId="0" fontId="12" fillId="2" borderId="14" xfId="0" applyFont="1" applyFill="1" applyBorder="1" applyAlignment="1">
      <alignment horizontal="right"/>
    </xf>
    <xf numFmtId="0" fontId="5" fillId="3" borderId="25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8" fillId="4" borderId="5" xfId="0" applyFont="1" applyFill="1" applyBorder="1" applyAlignment="1"/>
    <xf numFmtId="0" fontId="9" fillId="4" borderId="6" xfId="0" applyFont="1" applyFill="1" applyBorder="1" applyAlignment="1"/>
    <xf numFmtId="0" fontId="9" fillId="4" borderId="10" xfId="0" applyFont="1" applyFill="1" applyBorder="1" applyAlignment="1"/>
    <xf numFmtId="0" fontId="9" fillId="4" borderId="5" xfId="0" applyFont="1" applyFill="1" applyBorder="1" applyAlignment="1"/>
    <xf numFmtId="0" fontId="9" fillId="4" borderId="14" xfId="0" applyFont="1" applyFill="1" applyBorder="1" applyAlignment="1"/>
    <xf numFmtId="0" fontId="9" fillId="0" borderId="0" xfId="0" applyFont="1"/>
    <xf numFmtId="0" fontId="10" fillId="0" borderId="14" xfId="0" applyFont="1" applyFill="1" applyBorder="1" applyAlignment="1"/>
    <xf numFmtId="0" fontId="6" fillId="0" borderId="5" xfId="0" applyFont="1" applyFill="1" applyBorder="1" applyAlignment="1">
      <alignment horizontal="left" wrapText="1" indent="2"/>
    </xf>
    <xf numFmtId="0" fontId="21" fillId="0" borderId="5" xfId="0" applyFont="1" applyFill="1" applyBorder="1" applyAlignment="1">
      <alignment horizontal="left" indent="2"/>
    </xf>
    <xf numFmtId="0" fontId="22" fillId="0" borderId="0" xfId="0" applyFont="1" applyAlignment="1">
      <alignment horizontal="left" vertical="distributed"/>
    </xf>
    <xf numFmtId="0" fontId="2" fillId="0" borderId="0" xfId="0" applyFont="1" applyAlignment="1">
      <alignment horizontal="left" vertical="distributed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/>
    </xf>
    <xf numFmtId="0" fontId="0" fillId="0" borderId="0" xfId="0" applyAlignment="1"/>
    <xf numFmtId="0" fontId="3" fillId="2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20"/>
  <sheetViews>
    <sheetView tabSelected="1" zoomScale="86" zoomScaleNormal="86" workbookViewId="0">
      <pane ySplit="5" topLeftCell="A6" activePane="bottomLeft" state="frozen"/>
      <selection pane="bottomLeft" activeCell="V1" sqref="V1:AB1"/>
    </sheetView>
  </sheetViews>
  <sheetFormatPr defaultRowHeight="12.75" outlineLevelCol="1"/>
  <cols>
    <col min="1" max="1" width="31.5703125" customWidth="1"/>
    <col min="2" max="2" width="8.85546875" bestFit="1" customWidth="1"/>
    <col min="3" max="3" width="10.42578125" customWidth="1"/>
    <col min="4" max="4" width="7.42578125" customWidth="1" outlineLevel="1"/>
    <col min="5" max="6" width="4.7109375" customWidth="1" outlineLevel="1"/>
    <col min="7" max="7" width="5.7109375" customWidth="1" outlineLevel="1"/>
    <col min="8" max="10" width="4.7109375" customWidth="1" outlineLevel="1"/>
    <col min="11" max="11" width="5.7109375" customWidth="1" outlineLevel="1"/>
    <col min="12" max="14" width="4.7109375" customWidth="1" outlineLevel="1"/>
    <col min="15" max="15" width="5.7109375" customWidth="1" outlineLevel="1"/>
    <col min="16" max="18" width="4.7109375" customWidth="1" outlineLevel="1"/>
    <col min="19" max="19" width="5.7109375" customWidth="1" outlineLevel="1"/>
    <col min="20" max="22" width="4.7109375" customWidth="1" outlineLevel="1"/>
    <col min="23" max="23" width="5.7109375" customWidth="1" outlineLevel="1"/>
    <col min="24" max="26" width="4.7109375" customWidth="1" outlineLevel="1"/>
    <col min="27" max="27" width="5.7109375" customWidth="1" outlineLevel="1"/>
  </cols>
  <sheetData>
    <row r="1" spans="1:28" ht="14.25" customHeight="1">
      <c r="A1" s="89" t="s">
        <v>74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V1" s="96" t="s">
        <v>81</v>
      </c>
      <c r="W1" s="96"/>
      <c r="X1" s="96"/>
      <c r="Y1" s="96"/>
      <c r="Z1" s="96"/>
      <c r="AA1" s="96"/>
      <c r="AB1" s="96"/>
    </row>
    <row r="2" spans="1:28" ht="6.75" customHeight="1" thickBot="1">
      <c r="A2" s="1"/>
      <c r="B2" s="1"/>
    </row>
    <row r="3" spans="1:28" ht="25.5" hidden="1" customHeight="1">
      <c r="A3" s="1"/>
      <c r="B3" s="1"/>
      <c r="S3" s="27"/>
      <c r="AA3" s="27"/>
    </row>
    <row r="4" spans="1:28" ht="26.25" customHeight="1" thickBot="1">
      <c r="A4" s="2"/>
      <c r="B4" s="3"/>
      <c r="C4" s="4"/>
      <c r="D4" s="95" t="s">
        <v>4</v>
      </c>
      <c r="E4" s="91"/>
      <c r="F4" s="91"/>
      <c r="G4" s="92"/>
      <c r="H4" s="91" t="s">
        <v>5</v>
      </c>
      <c r="I4" s="91"/>
      <c r="J4" s="91"/>
      <c r="K4" s="92"/>
      <c r="L4" s="91" t="s">
        <v>6</v>
      </c>
      <c r="M4" s="91"/>
      <c r="N4" s="91"/>
      <c r="O4" s="92"/>
      <c r="P4" s="91" t="s">
        <v>7</v>
      </c>
      <c r="Q4" s="91"/>
      <c r="R4" s="91"/>
      <c r="S4" s="92"/>
      <c r="T4" s="91" t="s">
        <v>8</v>
      </c>
      <c r="U4" s="91"/>
      <c r="V4" s="91"/>
      <c r="W4" s="92"/>
      <c r="X4" s="91" t="s">
        <v>9</v>
      </c>
      <c r="Y4" s="91"/>
      <c r="Z4" s="91"/>
      <c r="AA4" s="92"/>
      <c r="AB4" s="93" t="s">
        <v>35</v>
      </c>
    </row>
    <row r="5" spans="1:28" ht="13.5" thickBot="1">
      <c r="A5" s="7" t="s">
        <v>0</v>
      </c>
      <c r="B5" s="8" t="s">
        <v>2</v>
      </c>
      <c r="C5" s="9" t="s">
        <v>3</v>
      </c>
      <c r="D5" s="26" t="s">
        <v>30</v>
      </c>
      <c r="E5" s="8" t="s">
        <v>31</v>
      </c>
      <c r="F5" s="8" t="s">
        <v>32</v>
      </c>
      <c r="G5" s="6" t="s">
        <v>33</v>
      </c>
      <c r="H5" s="6" t="s">
        <v>30</v>
      </c>
      <c r="I5" s="8" t="s">
        <v>31</v>
      </c>
      <c r="J5" s="8" t="s">
        <v>32</v>
      </c>
      <c r="K5" s="6" t="s">
        <v>33</v>
      </c>
      <c r="L5" s="6" t="s">
        <v>30</v>
      </c>
      <c r="M5" s="8" t="s">
        <v>31</v>
      </c>
      <c r="N5" s="8" t="s">
        <v>32</v>
      </c>
      <c r="O5" s="6" t="s">
        <v>33</v>
      </c>
      <c r="P5" s="6" t="s">
        <v>30</v>
      </c>
      <c r="Q5" s="8" t="s">
        <v>31</v>
      </c>
      <c r="R5" s="8" t="s">
        <v>32</v>
      </c>
      <c r="S5" s="6" t="s">
        <v>33</v>
      </c>
      <c r="T5" s="6" t="s">
        <v>30</v>
      </c>
      <c r="U5" s="8" t="s">
        <v>31</v>
      </c>
      <c r="V5" s="8" t="s">
        <v>32</v>
      </c>
      <c r="W5" s="6" t="s">
        <v>33</v>
      </c>
      <c r="X5" s="6" t="s">
        <v>30</v>
      </c>
      <c r="Y5" s="8" t="s">
        <v>31</v>
      </c>
      <c r="Z5" s="8" t="s">
        <v>32</v>
      </c>
      <c r="AA5" s="6" t="s">
        <v>33</v>
      </c>
      <c r="AB5" s="94"/>
    </row>
    <row r="6" spans="1:28" s="67" customFormat="1" ht="20.100000000000001" customHeight="1" thickBot="1">
      <c r="A6" s="63" t="s">
        <v>11</v>
      </c>
      <c r="B6" s="64"/>
      <c r="C6" s="65">
        <f>SUM(C7,C9:C10)</f>
        <v>153</v>
      </c>
      <c r="D6" s="62">
        <f t="shared" ref="D6:AA6" si="0">SUM(D7:D13)</f>
        <v>36</v>
      </c>
      <c r="E6" s="62">
        <f t="shared" si="0"/>
        <v>18</v>
      </c>
      <c r="F6" s="62">
        <f t="shared" si="0"/>
        <v>18</v>
      </c>
      <c r="G6" s="62">
        <f t="shared" si="0"/>
        <v>12</v>
      </c>
      <c r="H6" s="62">
        <f t="shared" si="0"/>
        <v>9</v>
      </c>
      <c r="I6" s="62">
        <f t="shared" si="0"/>
        <v>18</v>
      </c>
      <c r="J6" s="62">
        <f t="shared" si="0"/>
        <v>18</v>
      </c>
      <c r="K6" s="62">
        <f t="shared" si="0"/>
        <v>4</v>
      </c>
      <c r="L6" s="62">
        <f t="shared" si="0"/>
        <v>0</v>
      </c>
      <c r="M6" s="62">
        <f t="shared" si="0"/>
        <v>18</v>
      </c>
      <c r="N6" s="62">
        <f t="shared" si="0"/>
        <v>0</v>
      </c>
      <c r="O6" s="62">
        <f t="shared" si="0"/>
        <v>1</v>
      </c>
      <c r="P6" s="62">
        <f t="shared" si="0"/>
        <v>0</v>
      </c>
      <c r="Q6" s="62">
        <f t="shared" si="0"/>
        <v>18</v>
      </c>
      <c r="R6" s="62">
        <f t="shared" si="0"/>
        <v>0</v>
      </c>
      <c r="S6" s="62">
        <f t="shared" si="0"/>
        <v>1</v>
      </c>
      <c r="T6" s="62">
        <f t="shared" si="0"/>
        <v>0</v>
      </c>
      <c r="U6" s="62">
        <f t="shared" si="0"/>
        <v>0</v>
      </c>
      <c r="V6" s="62">
        <f t="shared" si="0"/>
        <v>0</v>
      </c>
      <c r="W6" s="62">
        <f t="shared" si="0"/>
        <v>0</v>
      </c>
      <c r="X6" s="62">
        <f t="shared" si="0"/>
        <v>0</v>
      </c>
      <c r="Y6" s="62">
        <f t="shared" si="0"/>
        <v>0</v>
      </c>
      <c r="Z6" s="62">
        <f t="shared" si="0"/>
        <v>0</v>
      </c>
      <c r="AA6" s="62">
        <f t="shared" si="0"/>
        <v>0</v>
      </c>
      <c r="AB6" s="66"/>
    </row>
    <row r="7" spans="1:28" ht="13.5" thickBot="1">
      <c r="A7" s="11" t="s">
        <v>12</v>
      </c>
      <c r="B7" s="38"/>
      <c r="C7" s="18">
        <v>72</v>
      </c>
      <c r="D7" s="23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</row>
    <row r="8" spans="1:28" ht="13.5" thickBot="1">
      <c r="A8" s="12" t="s">
        <v>13</v>
      </c>
      <c r="B8" s="39"/>
      <c r="C8" s="20">
        <v>72</v>
      </c>
      <c r="D8" s="29"/>
      <c r="E8" s="21">
        <v>18</v>
      </c>
      <c r="F8" s="21"/>
      <c r="G8" s="21">
        <v>2</v>
      </c>
      <c r="H8" s="21"/>
      <c r="I8" s="21">
        <v>18</v>
      </c>
      <c r="J8" s="21"/>
      <c r="K8" s="21">
        <v>1</v>
      </c>
      <c r="L8" s="21"/>
      <c r="M8" s="21">
        <v>18</v>
      </c>
      <c r="N8" s="21"/>
      <c r="O8" s="21">
        <v>1</v>
      </c>
      <c r="P8" s="21"/>
      <c r="Q8" s="21">
        <v>18</v>
      </c>
      <c r="R8" s="21"/>
      <c r="S8" s="21">
        <v>1</v>
      </c>
      <c r="T8" s="21"/>
      <c r="U8" s="21"/>
      <c r="V8" s="21"/>
      <c r="W8" s="21"/>
      <c r="X8" s="21"/>
      <c r="Y8" s="21"/>
      <c r="Z8" s="21"/>
      <c r="AA8" s="21"/>
      <c r="AB8" s="21" t="s">
        <v>36</v>
      </c>
    </row>
    <row r="9" spans="1:28" ht="13.5" thickBot="1">
      <c r="A9" s="11" t="s">
        <v>80</v>
      </c>
      <c r="B9" s="38"/>
      <c r="C9" s="18">
        <v>36</v>
      </c>
      <c r="D9" s="23"/>
      <c r="E9" s="19"/>
      <c r="F9" s="19">
        <v>18</v>
      </c>
      <c r="G9" s="19">
        <v>2</v>
      </c>
      <c r="H9" s="19"/>
      <c r="I9" s="19"/>
      <c r="J9" s="19">
        <v>18</v>
      </c>
      <c r="K9" s="19">
        <v>1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 t="s">
        <v>37</v>
      </c>
    </row>
    <row r="10" spans="1:28" ht="13.5" thickBot="1">
      <c r="A10" s="11" t="s">
        <v>14</v>
      </c>
      <c r="B10" s="38"/>
      <c r="C10" s="18">
        <f>SUM(C11:C13)</f>
        <v>45</v>
      </c>
      <c r="D10" s="23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28">
      <c r="A11" s="60" t="s">
        <v>15</v>
      </c>
      <c r="B11" s="39"/>
      <c r="C11" s="20">
        <v>18</v>
      </c>
      <c r="D11" s="29">
        <v>18</v>
      </c>
      <c r="E11" s="21"/>
      <c r="F11" s="21"/>
      <c r="G11" s="21">
        <v>4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 t="s">
        <v>36</v>
      </c>
    </row>
    <row r="12" spans="1:28">
      <c r="A12" s="60" t="s">
        <v>52</v>
      </c>
      <c r="B12" s="39"/>
      <c r="C12" s="20">
        <v>9</v>
      </c>
      <c r="D12" s="29"/>
      <c r="E12" s="21"/>
      <c r="F12" s="21"/>
      <c r="G12" s="21"/>
      <c r="H12" s="21">
        <v>9</v>
      </c>
      <c r="I12" s="21"/>
      <c r="J12" s="21"/>
      <c r="K12" s="21">
        <v>2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 t="s">
        <v>37</v>
      </c>
    </row>
    <row r="13" spans="1:28" ht="13.5" thickBot="1">
      <c r="A13" s="60" t="s">
        <v>16</v>
      </c>
      <c r="B13" s="39"/>
      <c r="C13" s="20">
        <v>18</v>
      </c>
      <c r="D13" s="29">
        <v>18</v>
      </c>
      <c r="E13" s="21"/>
      <c r="F13" s="21"/>
      <c r="G13" s="21">
        <v>4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 t="s">
        <v>36</v>
      </c>
    </row>
    <row r="14" spans="1:28" s="67" customFormat="1" ht="20.100000000000001" customHeight="1" thickBot="1">
      <c r="A14" s="63" t="s">
        <v>17</v>
      </c>
      <c r="B14" s="64">
        <f>SUM(B15:B22,B24)</f>
        <v>360</v>
      </c>
      <c r="C14" s="65">
        <f>SUM(C15:C24)</f>
        <v>405</v>
      </c>
      <c r="D14" s="62">
        <f t="shared" ref="D14:AA14" si="1">SUM(D15:D24)</f>
        <v>36</v>
      </c>
      <c r="E14" s="62">
        <f t="shared" si="1"/>
        <v>48</v>
      </c>
      <c r="F14" s="62">
        <f t="shared" si="1"/>
        <v>0</v>
      </c>
      <c r="G14" s="62">
        <f t="shared" si="1"/>
        <v>14</v>
      </c>
      <c r="H14" s="62">
        <f t="shared" si="1"/>
        <v>54</v>
      </c>
      <c r="I14" s="62">
        <f t="shared" si="1"/>
        <v>60</v>
      </c>
      <c r="J14" s="62">
        <f t="shared" si="1"/>
        <v>0</v>
      </c>
      <c r="K14" s="62">
        <f t="shared" si="1"/>
        <v>20</v>
      </c>
      <c r="L14" s="62">
        <f t="shared" si="1"/>
        <v>59</v>
      </c>
      <c r="M14" s="62">
        <f t="shared" si="1"/>
        <v>48</v>
      </c>
      <c r="N14" s="62">
        <f t="shared" si="1"/>
        <v>0</v>
      </c>
      <c r="O14" s="62">
        <f t="shared" si="1"/>
        <v>21</v>
      </c>
      <c r="P14" s="62">
        <f t="shared" si="1"/>
        <v>30</v>
      </c>
      <c r="Q14" s="62">
        <f t="shared" si="1"/>
        <v>30</v>
      </c>
      <c r="R14" s="62">
        <f t="shared" si="1"/>
        <v>10</v>
      </c>
      <c r="S14" s="62">
        <f t="shared" si="1"/>
        <v>9</v>
      </c>
      <c r="T14" s="62">
        <f t="shared" si="1"/>
        <v>10</v>
      </c>
      <c r="U14" s="62">
        <f t="shared" si="1"/>
        <v>0</v>
      </c>
      <c r="V14" s="62">
        <f t="shared" si="1"/>
        <v>20</v>
      </c>
      <c r="W14" s="62">
        <f t="shared" si="1"/>
        <v>4</v>
      </c>
      <c r="X14" s="62">
        <f t="shared" si="1"/>
        <v>0</v>
      </c>
      <c r="Y14" s="62">
        <f t="shared" si="1"/>
        <v>0</v>
      </c>
      <c r="Z14" s="62">
        <f t="shared" si="1"/>
        <v>0</v>
      </c>
      <c r="AA14" s="62">
        <f t="shared" si="1"/>
        <v>0</v>
      </c>
      <c r="AB14" s="68"/>
    </row>
    <row r="15" spans="1:28" ht="13.5" thickBot="1">
      <c r="A15" s="11" t="s">
        <v>18</v>
      </c>
      <c r="B15" s="38">
        <v>60</v>
      </c>
      <c r="C15" s="18">
        <f t="shared" ref="C15:C22" si="2">SUM(D15:F15,H15:J15,L15:N15,P15:R15,T15:V15,X15:Z15)</f>
        <v>60</v>
      </c>
      <c r="D15" s="23">
        <v>9</v>
      </c>
      <c r="E15" s="19">
        <v>18</v>
      </c>
      <c r="F15" s="19"/>
      <c r="G15" s="19">
        <v>5</v>
      </c>
      <c r="H15" s="19">
        <v>15</v>
      </c>
      <c r="I15" s="19">
        <v>18</v>
      </c>
      <c r="J15" s="19"/>
      <c r="K15" s="19">
        <v>5</v>
      </c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 t="s">
        <v>36</v>
      </c>
    </row>
    <row r="16" spans="1:28" ht="13.5" thickBot="1">
      <c r="A16" s="11" t="s">
        <v>44</v>
      </c>
      <c r="B16" s="38">
        <v>30</v>
      </c>
      <c r="C16" s="18">
        <f t="shared" si="2"/>
        <v>45</v>
      </c>
      <c r="D16" s="23"/>
      <c r="E16" s="19"/>
      <c r="F16" s="19"/>
      <c r="G16" s="19"/>
      <c r="H16" s="19">
        <v>9</v>
      </c>
      <c r="I16" s="19">
        <v>9</v>
      </c>
      <c r="J16" s="19"/>
      <c r="K16" s="19">
        <v>5</v>
      </c>
      <c r="L16" s="19">
        <v>9</v>
      </c>
      <c r="M16" s="19">
        <v>18</v>
      </c>
      <c r="N16" s="19"/>
      <c r="O16" s="19">
        <v>5</v>
      </c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 t="s">
        <v>36</v>
      </c>
    </row>
    <row r="17" spans="1:28" ht="13.5" thickBot="1">
      <c r="A17" s="11" t="s">
        <v>19</v>
      </c>
      <c r="B17" s="38">
        <v>30</v>
      </c>
      <c r="C17" s="18">
        <v>30</v>
      </c>
      <c r="D17" s="23"/>
      <c r="E17" s="19"/>
      <c r="F17" s="19"/>
      <c r="G17" s="19"/>
      <c r="H17" s="19">
        <v>15</v>
      </c>
      <c r="I17" s="19">
        <v>15</v>
      </c>
      <c r="J17" s="19"/>
      <c r="K17" s="19">
        <v>5</v>
      </c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 t="s">
        <v>36</v>
      </c>
    </row>
    <row r="18" spans="1:28" ht="13.5" thickBot="1">
      <c r="A18" s="11" t="s">
        <v>20</v>
      </c>
      <c r="B18" s="38">
        <v>30</v>
      </c>
      <c r="C18" s="18">
        <f t="shared" si="2"/>
        <v>30</v>
      </c>
      <c r="D18" s="23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>
        <v>10</v>
      </c>
      <c r="Q18" s="19">
        <v>10</v>
      </c>
      <c r="R18" s="19">
        <v>10</v>
      </c>
      <c r="S18" s="19">
        <v>4</v>
      </c>
      <c r="T18" s="19"/>
      <c r="U18" s="19"/>
      <c r="V18" s="19"/>
      <c r="W18" s="19"/>
      <c r="X18" s="19"/>
      <c r="Y18" s="19"/>
      <c r="Z18" s="19"/>
      <c r="AA18" s="19"/>
      <c r="AB18" s="19" t="s">
        <v>36</v>
      </c>
    </row>
    <row r="19" spans="1:28" ht="13.5" thickBot="1">
      <c r="A19" s="11" t="s">
        <v>21</v>
      </c>
      <c r="B19" s="38">
        <v>30</v>
      </c>
      <c r="C19" s="18">
        <v>30</v>
      </c>
      <c r="D19" s="23"/>
      <c r="E19" s="19"/>
      <c r="F19" s="19"/>
      <c r="G19" s="19"/>
      <c r="H19" s="19"/>
      <c r="I19" s="19"/>
      <c r="J19" s="19"/>
      <c r="K19" s="19"/>
      <c r="L19" s="19">
        <v>18</v>
      </c>
      <c r="M19" s="19">
        <v>12</v>
      </c>
      <c r="N19" s="19"/>
      <c r="O19" s="19">
        <v>6</v>
      </c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 t="s">
        <v>36</v>
      </c>
    </row>
    <row r="20" spans="1:28" ht="13.5" thickBot="1">
      <c r="A20" s="11" t="s">
        <v>45</v>
      </c>
      <c r="B20" s="38">
        <v>30</v>
      </c>
      <c r="C20" s="18">
        <v>30</v>
      </c>
      <c r="D20" s="23">
        <v>18</v>
      </c>
      <c r="E20" s="19">
        <v>12</v>
      </c>
      <c r="F20" s="19"/>
      <c r="G20" s="19">
        <v>4</v>
      </c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 t="s">
        <v>36</v>
      </c>
    </row>
    <row r="21" spans="1:28" ht="13.5" thickBot="1">
      <c r="A21" s="59" t="s">
        <v>46</v>
      </c>
      <c r="B21" s="39">
        <v>30</v>
      </c>
      <c r="C21" s="18">
        <v>30</v>
      </c>
      <c r="D21" s="29"/>
      <c r="E21" s="21"/>
      <c r="F21" s="21"/>
      <c r="G21" s="21"/>
      <c r="H21" s="21"/>
      <c r="I21" s="21"/>
      <c r="J21" s="21"/>
      <c r="K21" s="21"/>
      <c r="L21" s="50">
        <v>12</v>
      </c>
      <c r="M21" s="50">
        <v>18</v>
      </c>
      <c r="N21" s="50"/>
      <c r="O21" s="50">
        <v>6</v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50" t="s">
        <v>36</v>
      </c>
    </row>
    <row r="22" spans="1:28" ht="13.5" thickBot="1">
      <c r="A22" s="88" t="s">
        <v>22</v>
      </c>
      <c r="B22" s="38">
        <v>60</v>
      </c>
      <c r="C22" s="18">
        <f t="shared" si="2"/>
        <v>60</v>
      </c>
      <c r="D22" s="23">
        <v>9</v>
      </c>
      <c r="E22" s="19">
        <v>18</v>
      </c>
      <c r="F22" s="19"/>
      <c r="G22" s="19">
        <v>5</v>
      </c>
      <c r="H22" s="19">
        <v>15</v>
      </c>
      <c r="I22" s="19">
        <v>18</v>
      </c>
      <c r="J22" s="19"/>
      <c r="K22" s="19">
        <v>5</v>
      </c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 t="s">
        <v>36</v>
      </c>
    </row>
    <row r="23" spans="1:28" ht="13.5" thickBot="1">
      <c r="A23" s="88" t="s">
        <v>54</v>
      </c>
      <c r="B23" s="38"/>
      <c r="C23" s="18">
        <v>30</v>
      </c>
      <c r="D23" s="23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>
        <v>10</v>
      </c>
      <c r="U23" s="19"/>
      <c r="V23" s="19">
        <v>20</v>
      </c>
      <c r="W23" s="19">
        <v>4</v>
      </c>
      <c r="X23" s="19"/>
      <c r="Y23" s="19"/>
      <c r="Z23" s="19"/>
      <c r="AA23" s="19"/>
      <c r="AB23" s="19" t="s">
        <v>36</v>
      </c>
    </row>
    <row r="24" spans="1:28" ht="13.5" thickBot="1">
      <c r="A24" s="11" t="s">
        <v>23</v>
      </c>
      <c r="B24" s="38">
        <v>60</v>
      </c>
      <c r="C24" s="18">
        <f>SUM(D24:F24,H24:J24,L24:N24,P24:R24,T24:V24,X24:Z24)</f>
        <v>60</v>
      </c>
      <c r="D24" s="23"/>
      <c r="E24" s="19"/>
      <c r="F24" s="19"/>
      <c r="G24" s="19"/>
      <c r="H24" s="19"/>
      <c r="I24" s="19"/>
      <c r="J24" s="19"/>
      <c r="K24" s="19"/>
      <c r="L24" s="19">
        <v>20</v>
      </c>
      <c r="M24" s="19"/>
      <c r="N24" s="19"/>
      <c r="O24" s="19">
        <v>4</v>
      </c>
      <c r="P24" s="19">
        <v>20</v>
      </c>
      <c r="Q24" s="19">
        <v>20</v>
      </c>
      <c r="R24" s="19"/>
      <c r="S24" s="19">
        <v>5</v>
      </c>
      <c r="T24" s="19"/>
      <c r="U24" s="19"/>
      <c r="V24" s="19"/>
      <c r="W24" s="19"/>
      <c r="X24" s="19"/>
      <c r="Y24" s="19"/>
      <c r="Z24" s="19"/>
      <c r="AA24" s="19"/>
      <c r="AB24" s="19" t="s">
        <v>36</v>
      </c>
    </row>
    <row r="25" spans="1:28" s="67" customFormat="1" ht="20.100000000000001" customHeight="1" thickBot="1">
      <c r="A25" s="63" t="s">
        <v>24</v>
      </c>
      <c r="B25" s="64">
        <v>180</v>
      </c>
      <c r="C25" s="65">
        <f t="shared" ref="C25:AA25" si="3">SUM(C26:C33)</f>
        <v>204</v>
      </c>
      <c r="D25" s="62">
        <f t="shared" si="3"/>
        <v>30</v>
      </c>
      <c r="E25" s="62">
        <f t="shared" si="3"/>
        <v>0</v>
      </c>
      <c r="F25" s="62">
        <f t="shared" si="3"/>
        <v>0</v>
      </c>
      <c r="G25" s="62">
        <f t="shared" si="3"/>
        <v>4</v>
      </c>
      <c r="H25" s="62">
        <f t="shared" si="3"/>
        <v>48</v>
      </c>
      <c r="I25" s="62">
        <f t="shared" si="3"/>
        <v>0</v>
      </c>
      <c r="J25" s="62">
        <f t="shared" si="3"/>
        <v>0</v>
      </c>
      <c r="K25" s="62">
        <f t="shared" si="3"/>
        <v>6</v>
      </c>
      <c r="L25" s="62">
        <f t="shared" si="3"/>
        <v>18</v>
      </c>
      <c r="M25" s="62">
        <f t="shared" si="3"/>
        <v>0</v>
      </c>
      <c r="N25" s="62">
        <f t="shared" si="3"/>
        <v>0</v>
      </c>
      <c r="O25" s="62">
        <f t="shared" si="3"/>
        <v>2</v>
      </c>
      <c r="P25" s="62">
        <f t="shared" si="3"/>
        <v>18</v>
      </c>
      <c r="Q25" s="62">
        <f t="shared" si="3"/>
        <v>18</v>
      </c>
      <c r="R25" s="62">
        <f t="shared" si="3"/>
        <v>0</v>
      </c>
      <c r="S25" s="62">
        <f t="shared" si="3"/>
        <v>5</v>
      </c>
      <c r="T25" s="62">
        <f t="shared" si="3"/>
        <v>54</v>
      </c>
      <c r="U25" s="62">
        <f t="shared" si="3"/>
        <v>18</v>
      </c>
      <c r="V25" s="62">
        <f t="shared" si="3"/>
        <v>0</v>
      </c>
      <c r="W25" s="62">
        <f t="shared" si="3"/>
        <v>12</v>
      </c>
      <c r="X25" s="62">
        <f t="shared" si="3"/>
        <v>0</v>
      </c>
      <c r="Y25" s="62">
        <f t="shared" si="3"/>
        <v>0</v>
      </c>
      <c r="Z25" s="62">
        <f t="shared" si="3"/>
        <v>0</v>
      </c>
      <c r="AA25" s="62">
        <f t="shared" si="3"/>
        <v>0</v>
      </c>
      <c r="AB25" s="68"/>
    </row>
    <row r="26" spans="1:28" ht="13.5" thickBot="1">
      <c r="A26" s="11" t="s">
        <v>55</v>
      </c>
      <c r="B26" s="38"/>
      <c r="C26" s="18">
        <v>30</v>
      </c>
      <c r="D26" s="23">
        <v>30</v>
      </c>
      <c r="E26" s="19"/>
      <c r="F26" s="19"/>
      <c r="G26" s="19">
        <v>4</v>
      </c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 t="s">
        <v>36</v>
      </c>
    </row>
    <row r="27" spans="1:28" ht="13.5" thickBot="1">
      <c r="A27" s="11" t="s">
        <v>47</v>
      </c>
      <c r="B27" s="38"/>
      <c r="C27" s="18">
        <v>18</v>
      </c>
      <c r="D27" s="23"/>
      <c r="E27" s="19"/>
      <c r="F27" s="19"/>
      <c r="G27" s="19"/>
      <c r="H27" s="19">
        <v>18</v>
      </c>
      <c r="I27" s="19"/>
      <c r="J27" s="19"/>
      <c r="K27" s="19">
        <v>3</v>
      </c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 t="s">
        <v>36</v>
      </c>
    </row>
    <row r="28" spans="1:28" ht="13.5" thickBot="1">
      <c r="A28" s="11" t="s">
        <v>48</v>
      </c>
      <c r="B28" s="38"/>
      <c r="C28" s="18">
        <v>30</v>
      </c>
      <c r="D28" s="23"/>
      <c r="E28" s="19"/>
      <c r="F28" s="19"/>
      <c r="G28" s="19"/>
      <c r="H28" s="19">
        <v>30</v>
      </c>
      <c r="I28" s="19"/>
      <c r="J28" s="19"/>
      <c r="K28" s="19">
        <v>3</v>
      </c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 t="s">
        <v>36</v>
      </c>
    </row>
    <row r="29" spans="1:28" ht="13.5" thickBot="1">
      <c r="A29" s="11" t="s">
        <v>28</v>
      </c>
      <c r="B29" s="38"/>
      <c r="C29" s="18">
        <v>36</v>
      </c>
      <c r="D29" s="23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v>18</v>
      </c>
      <c r="Q29" s="19">
        <v>18</v>
      </c>
      <c r="R29" s="19"/>
      <c r="S29" s="19">
        <v>5</v>
      </c>
      <c r="T29" s="19"/>
      <c r="U29" s="19"/>
      <c r="V29" s="19"/>
      <c r="W29" s="19"/>
      <c r="X29" s="19"/>
      <c r="Y29" s="19"/>
      <c r="Z29" s="19"/>
      <c r="AA29" s="19"/>
      <c r="AB29" s="19" t="s">
        <v>36</v>
      </c>
    </row>
    <row r="30" spans="1:28" ht="13.5" thickBot="1">
      <c r="A30" s="11" t="s">
        <v>49</v>
      </c>
      <c r="B30" s="38"/>
      <c r="C30" s="18">
        <v>18</v>
      </c>
      <c r="D30" s="23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>
        <v>18</v>
      </c>
      <c r="U30" s="19"/>
      <c r="V30" s="19"/>
      <c r="W30" s="19">
        <v>4</v>
      </c>
      <c r="X30" s="19"/>
      <c r="Y30" s="19"/>
      <c r="Z30" s="19"/>
      <c r="AA30" s="19"/>
      <c r="AB30" s="19" t="s">
        <v>36</v>
      </c>
    </row>
    <row r="31" spans="1:28" s="52" customFormat="1">
      <c r="A31" s="59" t="s">
        <v>50</v>
      </c>
      <c r="B31" s="51"/>
      <c r="C31" s="53">
        <v>18</v>
      </c>
      <c r="D31" s="54"/>
      <c r="E31" s="55"/>
      <c r="F31" s="55"/>
      <c r="G31" s="55"/>
      <c r="H31" s="55"/>
      <c r="I31" s="55"/>
      <c r="J31" s="55"/>
      <c r="K31" s="55"/>
      <c r="L31" s="55">
        <v>18</v>
      </c>
      <c r="M31" s="55"/>
      <c r="N31" s="55"/>
      <c r="O31" s="55">
        <v>2</v>
      </c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6" t="s">
        <v>37</v>
      </c>
    </row>
    <row r="32" spans="1:28">
      <c r="A32" s="59" t="s">
        <v>51</v>
      </c>
      <c r="B32" s="39"/>
      <c r="C32" s="32">
        <v>18</v>
      </c>
      <c r="D32" s="29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50">
        <v>18</v>
      </c>
      <c r="U32" s="50"/>
      <c r="V32" s="50"/>
      <c r="W32" s="50">
        <v>3</v>
      </c>
      <c r="X32" s="50"/>
      <c r="Y32" s="50"/>
      <c r="Z32" s="50"/>
      <c r="AA32" s="50"/>
      <c r="AB32" s="50" t="s">
        <v>37</v>
      </c>
    </row>
    <row r="33" spans="1:28" ht="13.5" thickBot="1">
      <c r="A33" s="58" t="s">
        <v>53</v>
      </c>
      <c r="B33" s="40"/>
      <c r="C33" s="57">
        <v>36</v>
      </c>
      <c r="D33" s="30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8">
        <v>18</v>
      </c>
      <c r="U33" s="28">
        <v>18</v>
      </c>
      <c r="V33" s="28"/>
      <c r="W33" s="28">
        <v>5</v>
      </c>
      <c r="X33" s="28"/>
      <c r="Y33" s="28"/>
      <c r="Z33" s="28"/>
      <c r="AA33" s="28"/>
      <c r="AB33" s="28" t="s">
        <v>36</v>
      </c>
    </row>
    <row r="34" spans="1:28" ht="20.100000000000001" customHeight="1" thickBot="1">
      <c r="A34" s="2"/>
      <c r="B34" s="3"/>
      <c r="C34" s="4"/>
      <c r="D34" s="95" t="s">
        <v>4</v>
      </c>
      <c r="E34" s="91"/>
      <c r="F34" s="91"/>
      <c r="G34" s="92"/>
      <c r="H34" s="91" t="s">
        <v>5</v>
      </c>
      <c r="I34" s="91"/>
      <c r="J34" s="91"/>
      <c r="K34" s="92"/>
      <c r="L34" s="91" t="s">
        <v>6</v>
      </c>
      <c r="M34" s="91"/>
      <c r="N34" s="91"/>
      <c r="O34" s="92"/>
      <c r="P34" s="91" t="s">
        <v>7</v>
      </c>
      <c r="Q34" s="91"/>
      <c r="R34" s="91"/>
      <c r="S34" s="92"/>
      <c r="T34" s="91" t="s">
        <v>8</v>
      </c>
      <c r="U34" s="91"/>
      <c r="V34" s="91"/>
      <c r="W34" s="92"/>
      <c r="X34" s="91" t="s">
        <v>9</v>
      </c>
      <c r="Y34" s="91"/>
      <c r="Z34" s="91"/>
      <c r="AA34" s="92"/>
      <c r="AB34" s="93" t="s">
        <v>35</v>
      </c>
    </row>
    <row r="35" spans="1:28" ht="13.5" thickBot="1">
      <c r="A35" s="7" t="s">
        <v>0</v>
      </c>
      <c r="B35" s="8" t="s">
        <v>2</v>
      </c>
      <c r="C35" s="9" t="s">
        <v>3</v>
      </c>
      <c r="D35" s="26" t="s">
        <v>30</v>
      </c>
      <c r="E35" s="8" t="s">
        <v>31</v>
      </c>
      <c r="F35" s="8" t="s">
        <v>32</v>
      </c>
      <c r="G35" s="6" t="s">
        <v>33</v>
      </c>
      <c r="H35" s="6" t="s">
        <v>30</v>
      </c>
      <c r="I35" s="8" t="s">
        <v>31</v>
      </c>
      <c r="J35" s="8" t="s">
        <v>32</v>
      </c>
      <c r="K35" s="6" t="s">
        <v>33</v>
      </c>
      <c r="L35" s="6" t="s">
        <v>30</v>
      </c>
      <c r="M35" s="8" t="s">
        <v>31</v>
      </c>
      <c r="N35" s="8" t="s">
        <v>32</v>
      </c>
      <c r="O35" s="6" t="s">
        <v>33</v>
      </c>
      <c r="P35" s="6" t="s">
        <v>30</v>
      </c>
      <c r="Q35" s="8" t="s">
        <v>31</v>
      </c>
      <c r="R35" s="8" t="s">
        <v>32</v>
      </c>
      <c r="S35" s="6" t="s">
        <v>33</v>
      </c>
      <c r="T35" s="6" t="s">
        <v>30</v>
      </c>
      <c r="U35" s="8" t="s">
        <v>31</v>
      </c>
      <c r="V35" s="8" t="s">
        <v>32</v>
      </c>
      <c r="W35" s="6" t="s">
        <v>33</v>
      </c>
      <c r="X35" s="6" t="s">
        <v>30</v>
      </c>
      <c r="Y35" s="8" t="s">
        <v>31</v>
      </c>
      <c r="Z35" s="8" t="s">
        <v>32</v>
      </c>
      <c r="AA35" s="6" t="s">
        <v>33</v>
      </c>
      <c r="AB35" s="94"/>
    </row>
    <row r="36" spans="1:28" ht="13.5" thickBot="1">
      <c r="A36" s="10" t="s">
        <v>29</v>
      </c>
      <c r="B36" s="14"/>
      <c r="C36" s="15">
        <f>SUM(C37:C57)</f>
        <v>387</v>
      </c>
      <c r="D36" s="61">
        <f>SUM(D37:D54)</f>
        <v>0</v>
      </c>
      <c r="E36" s="61">
        <f t="shared" ref="E36:K36" si="4">SUM(E37:E54)</f>
        <v>0</v>
      </c>
      <c r="F36" s="61">
        <f t="shared" si="4"/>
        <v>0</v>
      </c>
      <c r="G36" s="61">
        <f t="shared" si="4"/>
        <v>0</v>
      </c>
      <c r="H36" s="61">
        <f t="shared" si="4"/>
        <v>0</v>
      </c>
      <c r="I36" s="61">
        <f t="shared" si="4"/>
        <v>0</v>
      </c>
      <c r="J36" s="61">
        <f t="shared" si="4"/>
        <v>0</v>
      </c>
      <c r="K36" s="61">
        <f t="shared" si="4"/>
        <v>0</v>
      </c>
      <c r="L36" s="61">
        <f>SUM(L37:L57)</f>
        <v>27</v>
      </c>
      <c r="M36" s="61">
        <f t="shared" ref="M36:P36" si="5">SUM(M37:M57)</f>
        <v>9</v>
      </c>
      <c r="N36" s="61">
        <f t="shared" si="5"/>
        <v>0</v>
      </c>
      <c r="O36" s="61">
        <f t="shared" si="5"/>
        <v>6</v>
      </c>
      <c r="P36" s="61">
        <f t="shared" si="5"/>
        <v>63</v>
      </c>
      <c r="Q36" s="61">
        <f t="shared" ref="Q36" si="6">SUM(Q37:Q57)</f>
        <v>36</v>
      </c>
      <c r="R36" s="61">
        <f t="shared" ref="R36" si="7">SUM(R37:R57)</f>
        <v>0</v>
      </c>
      <c r="S36" s="61">
        <f t="shared" ref="S36:T36" si="8">SUM(S37:S57)</f>
        <v>15</v>
      </c>
      <c r="T36" s="61">
        <f t="shared" si="8"/>
        <v>36</v>
      </c>
      <c r="U36" s="61">
        <f t="shared" ref="U36" si="9">SUM(U37:U57)</f>
        <v>63</v>
      </c>
      <c r="V36" s="61">
        <f t="shared" ref="V36" si="10">SUM(V37:V57)</f>
        <v>0</v>
      </c>
      <c r="W36" s="61">
        <f t="shared" ref="W36:X36" si="11">SUM(W37:W57)</f>
        <v>14</v>
      </c>
      <c r="X36" s="61">
        <f t="shared" si="11"/>
        <v>54</v>
      </c>
      <c r="Y36" s="61">
        <f t="shared" ref="Y36" si="12">SUM(Y37:Y57)</f>
        <v>99</v>
      </c>
      <c r="Z36" s="61">
        <f t="shared" ref="Z36" si="13">SUM(Z37:Z57)</f>
        <v>0</v>
      </c>
      <c r="AA36" s="61">
        <f>SUM(AA37:AA57)</f>
        <v>30</v>
      </c>
      <c r="AB36" s="16"/>
    </row>
    <row r="37" spans="1:28" ht="39" thickBot="1">
      <c r="A37" s="87" t="s">
        <v>72</v>
      </c>
      <c r="B37" s="38"/>
      <c r="C37" s="18">
        <v>27</v>
      </c>
      <c r="D37" s="23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>
        <v>18</v>
      </c>
      <c r="Q37" s="19">
        <v>9</v>
      </c>
      <c r="R37" s="19"/>
      <c r="S37" s="28">
        <v>4</v>
      </c>
      <c r="T37" s="19"/>
      <c r="U37" s="19"/>
      <c r="V37" s="19"/>
      <c r="W37" s="19"/>
      <c r="X37" s="19"/>
      <c r="Y37" s="19"/>
      <c r="Z37" s="19"/>
      <c r="AA37" s="19"/>
      <c r="AB37" s="19" t="s">
        <v>36</v>
      </c>
    </row>
    <row r="38" spans="1:28" ht="26.25" thickBot="1">
      <c r="A38" s="87" t="s">
        <v>71</v>
      </c>
      <c r="B38" s="38"/>
      <c r="C38" s="18">
        <v>18</v>
      </c>
      <c r="D38" s="23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>
        <v>18</v>
      </c>
      <c r="Q38" s="19"/>
      <c r="R38" s="19"/>
      <c r="S38" s="86">
        <v>3</v>
      </c>
      <c r="T38" s="19"/>
      <c r="U38" s="19"/>
      <c r="V38" s="19"/>
      <c r="W38" s="19"/>
      <c r="X38" s="19"/>
      <c r="Y38" s="19"/>
      <c r="Z38" s="19"/>
      <c r="AA38" s="19"/>
      <c r="AB38" s="19" t="s">
        <v>37</v>
      </c>
    </row>
    <row r="39" spans="1:28" ht="26.25" thickBot="1">
      <c r="A39" s="87" t="s">
        <v>73</v>
      </c>
      <c r="B39" s="38"/>
      <c r="C39" s="18">
        <v>9</v>
      </c>
      <c r="D39" s="23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>
        <v>9</v>
      </c>
      <c r="U39" s="19"/>
      <c r="V39" s="19"/>
      <c r="W39" s="19">
        <v>1</v>
      </c>
      <c r="X39" s="19"/>
      <c r="Y39" s="19"/>
      <c r="Z39" s="19"/>
      <c r="AA39" s="19"/>
      <c r="AB39" s="19" t="s">
        <v>37</v>
      </c>
    </row>
    <row r="40" spans="1:28" ht="51.75" thickBot="1">
      <c r="A40" s="87" t="s">
        <v>75</v>
      </c>
      <c r="B40" s="38"/>
      <c r="C40" s="18">
        <v>18</v>
      </c>
      <c r="D40" s="23"/>
      <c r="E40" s="19"/>
      <c r="F40" s="19"/>
      <c r="G40" s="19"/>
      <c r="H40" s="19"/>
      <c r="I40" s="19"/>
      <c r="J40" s="19"/>
      <c r="K40" s="19"/>
      <c r="L40" s="19">
        <v>9</v>
      </c>
      <c r="M40" s="19">
        <v>9</v>
      </c>
      <c r="N40" s="19"/>
      <c r="O40" s="19">
        <v>3</v>
      </c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37</v>
      </c>
    </row>
    <row r="41" spans="1:28" ht="26.25" thickBot="1">
      <c r="A41" s="87" t="s">
        <v>60</v>
      </c>
      <c r="B41" s="38"/>
      <c r="C41" s="18">
        <v>18</v>
      </c>
      <c r="D41" s="23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>
        <v>9</v>
      </c>
      <c r="Q41" s="19">
        <v>9</v>
      </c>
      <c r="R41" s="19"/>
      <c r="S41" s="19">
        <v>3</v>
      </c>
      <c r="T41" s="19"/>
      <c r="U41" s="19"/>
      <c r="V41" s="19"/>
      <c r="W41" s="19"/>
      <c r="X41" s="19"/>
      <c r="Y41" s="19"/>
      <c r="Z41" s="19"/>
      <c r="AA41" s="19"/>
      <c r="AB41" s="19" t="s">
        <v>36</v>
      </c>
    </row>
    <row r="42" spans="1:28" ht="26.25" thickBot="1">
      <c r="A42" s="87" t="s">
        <v>61</v>
      </c>
      <c r="B42" s="38"/>
      <c r="C42" s="18">
        <v>18</v>
      </c>
      <c r="D42" s="23"/>
      <c r="E42" s="19"/>
      <c r="F42" s="19"/>
      <c r="G42" s="19"/>
      <c r="H42" s="19"/>
      <c r="I42" s="19"/>
      <c r="J42" s="19"/>
      <c r="K42" s="19"/>
      <c r="L42" s="19">
        <v>18</v>
      </c>
      <c r="M42" s="19"/>
      <c r="N42" s="19"/>
      <c r="O42" s="19">
        <v>3</v>
      </c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 t="s">
        <v>37</v>
      </c>
    </row>
    <row r="43" spans="1:28" ht="26.25" thickBot="1">
      <c r="A43" s="87" t="s">
        <v>64</v>
      </c>
      <c r="B43" s="38"/>
      <c r="C43" s="18">
        <v>36</v>
      </c>
      <c r="D43" s="23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>
        <v>18</v>
      </c>
      <c r="Y43" s="19">
        <v>18</v>
      </c>
      <c r="Z43" s="19"/>
      <c r="AA43" s="19">
        <v>5</v>
      </c>
      <c r="AB43" s="19" t="s">
        <v>36</v>
      </c>
    </row>
    <row r="44" spans="1:28" ht="39" thickBot="1">
      <c r="A44" s="87" t="s">
        <v>76</v>
      </c>
      <c r="B44" s="38"/>
      <c r="C44" s="18">
        <v>9</v>
      </c>
      <c r="D44" s="23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>
        <v>9</v>
      </c>
      <c r="Q44" s="19"/>
      <c r="R44" s="19"/>
      <c r="S44" s="19">
        <v>2</v>
      </c>
      <c r="T44" s="19"/>
      <c r="U44" s="19"/>
      <c r="V44" s="19"/>
      <c r="W44" s="19"/>
      <c r="X44" s="19"/>
      <c r="Y44" s="19"/>
      <c r="Z44" s="19"/>
      <c r="AA44" s="19"/>
      <c r="AB44" s="19" t="s">
        <v>37</v>
      </c>
    </row>
    <row r="45" spans="1:28" ht="26.25" thickBot="1">
      <c r="A45" s="87" t="s">
        <v>77</v>
      </c>
      <c r="B45" s="38"/>
      <c r="C45" s="18">
        <v>18</v>
      </c>
      <c r="D45" s="23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>
        <v>18</v>
      </c>
      <c r="Z45" s="19"/>
      <c r="AA45" s="19">
        <v>2</v>
      </c>
      <c r="AB45" s="19" t="s">
        <v>37</v>
      </c>
    </row>
    <row r="46" spans="1:28" ht="28.5" customHeight="1" thickBot="1">
      <c r="A46" s="87" t="s">
        <v>62</v>
      </c>
      <c r="B46" s="38"/>
      <c r="C46" s="18">
        <v>18</v>
      </c>
      <c r="D46" s="23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>
        <v>18</v>
      </c>
      <c r="Z46" s="19"/>
      <c r="AA46" s="19">
        <v>2</v>
      </c>
      <c r="AB46" s="19" t="s">
        <v>37</v>
      </c>
    </row>
    <row r="47" spans="1:28" ht="45.75" customHeight="1" thickBot="1">
      <c r="A47" s="87" t="s">
        <v>65</v>
      </c>
      <c r="B47" s="38"/>
      <c r="C47" s="18">
        <v>18</v>
      </c>
      <c r="D47" s="23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>
        <v>9</v>
      </c>
      <c r="Q47" s="19">
        <v>9</v>
      </c>
      <c r="R47" s="19"/>
      <c r="S47" s="19">
        <v>3</v>
      </c>
      <c r="T47" s="19"/>
      <c r="U47" s="19"/>
      <c r="V47" s="19"/>
      <c r="W47" s="19"/>
      <c r="X47" s="19"/>
      <c r="Y47" s="19"/>
      <c r="Z47" s="19"/>
      <c r="AA47" s="19"/>
      <c r="AB47" s="19" t="s">
        <v>37</v>
      </c>
    </row>
    <row r="48" spans="1:28" ht="28.5" customHeight="1" thickBot="1">
      <c r="A48" s="87" t="s">
        <v>66</v>
      </c>
      <c r="B48" s="38"/>
      <c r="C48" s="18">
        <v>18</v>
      </c>
      <c r="D48" s="23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>
        <v>18</v>
      </c>
      <c r="U48" s="19"/>
      <c r="V48" s="19"/>
      <c r="W48" s="19">
        <v>3</v>
      </c>
      <c r="X48" s="19"/>
      <c r="Y48" s="19"/>
      <c r="Z48" s="19"/>
      <c r="AA48" s="19"/>
      <c r="AB48" s="19" t="s">
        <v>37</v>
      </c>
    </row>
    <row r="49" spans="1:28" ht="30" customHeight="1" thickBot="1">
      <c r="A49" s="87" t="s">
        <v>78</v>
      </c>
      <c r="B49" s="38"/>
      <c r="C49" s="18">
        <v>27</v>
      </c>
      <c r="D49" s="23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>
        <v>9</v>
      </c>
      <c r="U49" s="19">
        <v>18</v>
      </c>
      <c r="V49" s="19"/>
      <c r="W49" s="19">
        <v>5</v>
      </c>
      <c r="X49" s="19"/>
      <c r="Y49" s="19"/>
      <c r="Z49" s="19"/>
      <c r="AA49" s="19"/>
      <c r="AB49" s="19" t="s">
        <v>36</v>
      </c>
    </row>
    <row r="50" spans="1:28" ht="31.5" customHeight="1" thickBot="1">
      <c r="A50" s="87" t="s">
        <v>69</v>
      </c>
      <c r="B50" s="38"/>
      <c r="C50" s="18">
        <v>18</v>
      </c>
      <c r="D50" s="23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>
        <v>18</v>
      </c>
      <c r="Y50" s="19"/>
      <c r="Z50" s="19"/>
      <c r="AA50" s="19">
        <v>3</v>
      </c>
      <c r="AB50" s="19" t="s">
        <v>37</v>
      </c>
    </row>
    <row r="51" spans="1:28" ht="39" thickBot="1">
      <c r="A51" s="87" t="s">
        <v>79</v>
      </c>
      <c r="B51" s="38"/>
      <c r="C51" s="18">
        <v>18</v>
      </c>
      <c r="D51" s="23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>
        <v>18</v>
      </c>
      <c r="V51" s="19"/>
      <c r="W51" s="19">
        <v>3</v>
      </c>
      <c r="X51" s="19"/>
      <c r="Y51" s="19"/>
      <c r="Z51" s="19"/>
      <c r="AA51" s="19"/>
      <c r="AB51" s="19" t="s">
        <v>37</v>
      </c>
    </row>
    <row r="52" spans="1:28" ht="26.25" thickBot="1">
      <c r="A52" s="87" t="s">
        <v>67</v>
      </c>
      <c r="B52" s="38"/>
      <c r="C52" s="18">
        <v>9</v>
      </c>
      <c r="D52" s="23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>
        <v>9</v>
      </c>
      <c r="Y52" s="19"/>
      <c r="Z52" s="19"/>
      <c r="AA52" s="19">
        <v>1</v>
      </c>
      <c r="AB52" s="19" t="s">
        <v>37</v>
      </c>
    </row>
    <row r="53" spans="1:28" ht="31.5" customHeight="1" thickBot="1">
      <c r="A53" s="87" t="s">
        <v>68</v>
      </c>
      <c r="B53" s="38"/>
      <c r="C53" s="18">
        <v>18</v>
      </c>
      <c r="D53" s="23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>
        <v>18</v>
      </c>
      <c r="V53" s="19"/>
      <c r="W53" s="19">
        <v>2</v>
      </c>
      <c r="X53" s="19"/>
      <c r="Y53" s="19"/>
      <c r="Z53" s="19"/>
      <c r="AA53" s="19"/>
      <c r="AB53" s="19" t="s">
        <v>37</v>
      </c>
    </row>
    <row r="54" spans="1:28" ht="26.25" thickBot="1">
      <c r="A54" s="87" t="s">
        <v>70</v>
      </c>
      <c r="B54" s="38"/>
      <c r="C54" s="18">
        <v>18</v>
      </c>
      <c r="D54" s="23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>
        <v>18</v>
      </c>
      <c r="Z54" s="19"/>
      <c r="AA54" s="19">
        <v>3</v>
      </c>
      <c r="AB54" s="19" t="s">
        <v>37</v>
      </c>
    </row>
    <row r="55" spans="1:28" ht="26.25" thickBot="1">
      <c r="A55" s="87" t="s">
        <v>63</v>
      </c>
      <c r="B55" s="38"/>
      <c r="C55" s="18">
        <v>18</v>
      </c>
      <c r="D55" s="23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>
        <v>18</v>
      </c>
      <c r="Z55" s="19"/>
      <c r="AA55" s="19">
        <v>3</v>
      </c>
      <c r="AB55" s="19" t="s">
        <v>37</v>
      </c>
    </row>
    <row r="56" spans="1:28" ht="14.25" customHeight="1" thickBot="1">
      <c r="A56" s="11" t="s">
        <v>59</v>
      </c>
      <c r="B56" s="38"/>
      <c r="C56" s="18">
        <v>9</v>
      </c>
      <c r="D56" s="23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86"/>
      <c r="T56" s="19"/>
      <c r="U56" s="19"/>
      <c r="V56" s="19"/>
      <c r="W56" s="19"/>
      <c r="X56" s="19">
        <v>9</v>
      </c>
      <c r="Y56" s="19"/>
      <c r="Z56" s="19"/>
      <c r="AA56" s="19">
        <v>1</v>
      </c>
      <c r="AB56" s="19" t="s">
        <v>37</v>
      </c>
    </row>
    <row r="57" spans="1:28" s="85" customFormat="1" ht="13.5" thickBot="1">
      <c r="A57" s="79" t="s">
        <v>57</v>
      </c>
      <c r="B57" s="80"/>
      <c r="C57" s="81">
        <v>27</v>
      </c>
      <c r="D57" s="82"/>
      <c r="E57" s="82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>
        <v>9</v>
      </c>
      <c r="R57" s="83"/>
      <c r="S57" s="84"/>
      <c r="T57" s="83"/>
      <c r="U57" s="83">
        <v>9</v>
      </c>
      <c r="V57" s="83"/>
      <c r="W57" s="83"/>
      <c r="X57" s="83"/>
      <c r="Y57" s="83">
        <v>9</v>
      </c>
      <c r="Z57" s="83"/>
      <c r="AA57" s="83">
        <v>10</v>
      </c>
      <c r="AB57" s="83"/>
    </row>
    <row r="58" spans="1:28" ht="13.5" thickBot="1">
      <c r="A58" s="13" t="s">
        <v>1</v>
      </c>
      <c r="B58" s="41"/>
      <c r="C58" s="24">
        <f t="shared" ref="C58:AA58" si="14">SUM(C6,C14,C25,C36)</f>
        <v>1149</v>
      </c>
      <c r="D58" s="31">
        <f t="shared" si="14"/>
        <v>102</v>
      </c>
      <c r="E58" s="31">
        <f t="shared" si="14"/>
        <v>66</v>
      </c>
      <c r="F58" s="31">
        <f t="shared" si="14"/>
        <v>18</v>
      </c>
      <c r="G58" s="31">
        <f t="shared" si="14"/>
        <v>30</v>
      </c>
      <c r="H58" s="31">
        <f t="shared" si="14"/>
        <v>111</v>
      </c>
      <c r="I58" s="31">
        <f t="shared" si="14"/>
        <v>78</v>
      </c>
      <c r="J58" s="31">
        <f t="shared" si="14"/>
        <v>18</v>
      </c>
      <c r="K58" s="31">
        <f t="shared" si="14"/>
        <v>30</v>
      </c>
      <c r="L58" s="31">
        <f t="shared" si="14"/>
        <v>104</v>
      </c>
      <c r="M58" s="31">
        <f t="shared" si="14"/>
        <v>75</v>
      </c>
      <c r="N58" s="31">
        <f t="shared" si="14"/>
        <v>0</v>
      </c>
      <c r="O58" s="31">
        <f t="shared" si="14"/>
        <v>30</v>
      </c>
      <c r="P58" s="31">
        <f t="shared" si="14"/>
        <v>111</v>
      </c>
      <c r="Q58" s="31">
        <f t="shared" si="14"/>
        <v>102</v>
      </c>
      <c r="R58" s="31">
        <f t="shared" si="14"/>
        <v>10</v>
      </c>
      <c r="S58" s="31">
        <f t="shared" si="14"/>
        <v>30</v>
      </c>
      <c r="T58" s="31">
        <f t="shared" si="14"/>
        <v>100</v>
      </c>
      <c r="U58" s="31">
        <f t="shared" si="14"/>
        <v>81</v>
      </c>
      <c r="V58" s="31">
        <f t="shared" si="14"/>
        <v>20</v>
      </c>
      <c r="W58" s="31">
        <f t="shared" si="14"/>
        <v>30</v>
      </c>
      <c r="X58" s="31">
        <f t="shared" si="14"/>
        <v>54</v>
      </c>
      <c r="Y58" s="31">
        <f t="shared" si="14"/>
        <v>99</v>
      </c>
      <c r="Z58" s="31">
        <f t="shared" si="14"/>
        <v>0</v>
      </c>
      <c r="AA58" s="31">
        <f t="shared" si="14"/>
        <v>30</v>
      </c>
      <c r="AB58" s="25"/>
    </row>
    <row r="59" spans="1:28"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1:28"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3:28"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3:28"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3:28"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3:28"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3:28"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3:28"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3:28"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  <row r="72" spans="3:28"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</row>
    <row r="73" spans="3:28"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</row>
    <row r="74" spans="3:28"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</row>
    <row r="75" spans="3:28"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3:28"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3:28"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3:28"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3:28"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3:28"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</row>
    <row r="81" spans="3:28"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</row>
    <row r="82" spans="3:28"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</row>
    <row r="83" spans="3:28"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</row>
    <row r="84" spans="3:28"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</row>
    <row r="85" spans="3:28"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</row>
    <row r="86" spans="3:28"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</row>
    <row r="87" spans="3:28"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</row>
    <row r="88" spans="3:28"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</row>
    <row r="89" spans="3:28"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</row>
    <row r="90" spans="3:28"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</row>
    <row r="91" spans="3:28"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</row>
    <row r="92" spans="3:28"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</row>
    <row r="93" spans="3:28"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</row>
    <row r="94" spans="3:28"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</row>
    <row r="95" spans="3:28"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</row>
    <row r="96" spans="3:28"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</row>
    <row r="97" spans="3:28"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</row>
    <row r="98" spans="3:28"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</row>
    <row r="99" spans="3:28"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</row>
    <row r="100" spans="3:28"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</row>
    <row r="101" spans="3:28"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28"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</row>
    <row r="114" spans="3:28"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</row>
    <row r="115" spans="3:28"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</row>
    <row r="116" spans="3:28"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</row>
    <row r="117" spans="3:28"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</row>
    <row r="118" spans="3:28"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3:28"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</row>
    <row r="120" spans="3:28"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</row>
    <row r="121" spans="3:28"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</row>
    <row r="122" spans="3:28"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</row>
    <row r="123" spans="3:28"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</row>
    <row r="124" spans="3:28"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</row>
    <row r="125" spans="3:28"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</row>
    <row r="126" spans="3:28"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</row>
    <row r="127" spans="3:28"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</row>
    <row r="128" spans="3:28"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</row>
    <row r="129" spans="3:28"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</row>
    <row r="130" spans="3:28"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</row>
    <row r="131" spans="3:28"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</row>
    <row r="132" spans="3:28"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</row>
    <row r="133" spans="3:28"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</row>
    <row r="134" spans="3:28"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</row>
    <row r="135" spans="3:28"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</row>
    <row r="136" spans="3:28"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</row>
    <row r="137" spans="3:28"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</row>
    <row r="138" spans="3:28"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</row>
    <row r="139" spans="3:28"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</row>
    <row r="140" spans="3:28"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</row>
    <row r="141" spans="3:28"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</row>
    <row r="142" spans="3:28"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</row>
    <row r="143" spans="3:28"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</row>
    <row r="144" spans="3:28"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</row>
    <row r="145" spans="3:28"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</row>
    <row r="146" spans="3:28"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</row>
    <row r="147" spans="3:28"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</row>
    <row r="148" spans="3:28"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</row>
    <row r="149" spans="3:28"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</row>
    <row r="150" spans="3:28"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</row>
    <row r="151" spans="3:28"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</row>
    <row r="152" spans="3:28"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</row>
    <row r="153" spans="3:28"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</row>
    <row r="154" spans="3:28"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</row>
    <row r="155" spans="3:28"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</row>
    <row r="156" spans="3:28"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</row>
    <row r="157" spans="3:28"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</row>
    <row r="158" spans="3:28"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</row>
    <row r="159" spans="3:28"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</row>
    <row r="160" spans="3:28"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</row>
    <row r="161" spans="3:28"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</row>
    <row r="162" spans="3:28"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</row>
    <row r="163" spans="3:28"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</row>
    <row r="164" spans="3:28"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</row>
    <row r="165" spans="3:28"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</row>
    <row r="166" spans="3:28"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</row>
    <row r="167" spans="3:28"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</row>
    <row r="168" spans="3:28"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</row>
    <row r="169" spans="3:28"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</row>
    <row r="170" spans="3:28"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</row>
    <row r="171" spans="3:28"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</row>
    <row r="172" spans="3:28"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</row>
    <row r="173" spans="3:28"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</row>
    <row r="174" spans="3:28"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</row>
    <row r="175" spans="3:28"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</row>
    <row r="176" spans="3:28"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</row>
    <row r="177" spans="3:28"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</row>
    <row r="178" spans="3:28"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3:28"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</row>
    <row r="180" spans="3:28"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</row>
    <row r="181" spans="3:28"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</row>
    <row r="182" spans="3:28"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</row>
    <row r="183" spans="3:28"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</row>
    <row r="184" spans="3:28"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</row>
    <row r="185" spans="3:28"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</row>
    <row r="186" spans="3:28"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</row>
    <row r="187" spans="3:28"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</row>
    <row r="188" spans="3:28"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</row>
    <row r="189" spans="3:28"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</row>
    <row r="190" spans="3:28"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</row>
    <row r="191" spans="3:28"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</row>
    <row r="192" spans="3:28"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</row>
    <row r="193" spans="3:28"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</row>
    <row r="194" spans="3:28"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</row>
    <row r="195" spans="3:28"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</row>
    <row r="196" spans="3:28"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</row>
    <row r="197" spans="3:28"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</row>
    <row r="198" spans="3:28"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</row>
    <row r="199" spans="3:28"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</row>
    <row r="200" spans="3:28"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</row>
    <row r="201" spans="3:28"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</row>
    <row r="202" spans="3:28"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</row>
    <row r="203" spans="3:28"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</row>
    <row r="204" spans="3:28"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</row>
    <row r="205" spans="3:28"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</row>
    <row r="206" spans="3:28"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</row>
    <row r="207" spans="3:28"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</row>
    <row r="208" spans="3:28"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</row>
    <row r="209" spans="3:28"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</row>
    <row r="210" spans="3:28"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</row>
    <row r="211" spans="3:28"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</row>
    <row r="212" spans="3:28"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</row>
    <row r="213" spans="3:28"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</row>
    <row r="214" spans="3:28"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</row>
    <row r="215" spans="3:28"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</row>
    <row r="216" spans="3:28"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</row>
    <row r="217" spans="3:28"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</row>
    <row r="218" spans="3:28"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</row>
    <row r="219" spans="3:28"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</row>
    <row r="220" spans="3:28"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</row>
    <row r="221" spans="3:28"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</row>
    <row r="222" spans="3:28"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</row>
    <row r="223" spans="3:28"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</row>
    <row r="224" spans="3:28"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</row>
    <row r="225" spans="3:28"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</row>
    <row r="226" spans="3:28"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</row>
    <row r="227" spans="3:28"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</row>
    <row r="228" spans="3:28"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</row>
    <row r="229" spans="3:28"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</row>
    <row r="230" spans="3:28"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</row>
    <row r="231" spans="3:28"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</row>
    <row r="232" spans="3:28"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</row>
    <row r="233" spans="3:28"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</row>
    <row r="234" spans="3:28"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</row>
    <row r="235" spans="3:28"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</row>
    <row r="236" spans="3:28"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</row>
    <row r="237" spans="3:28"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</row>
    <row r="238" spans="3:28"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</row>
    <row r="239" spans="3:28"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</row>
    <row r="240" spans="3:28"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</row>
    <row r="241" spans="3:28"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</row>
    <row r="242" spans="3:28"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</row>
    <row r="243" spans="3:28"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</row>
    <row r="244" spans="3:28"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</row>
    <row r="245" spans="3:28"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</row>
    <row r="246" spans="3:28"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</row>
    <row r="247" spans="3:28"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</row>
    <row r="248" spans="3:28"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</row>
    <row r="249" spans="3:28"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</row>
    <row r="250" spans="3:28"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</row>
    <row r="251" spans="3:28"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</row>
    <row r="252" spans="3:28"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</row>
    <row r="253" spans="3:28"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</row>
    <row r="254" spans="3:28"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</row>
    <row r="255" spans="3:28"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</row>
    <row r="256" spans="3:28"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</row>
    <row r="257" spans="3:28"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</row>
    <row r="258" spans="3:28"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</row>
    <row r="259" spans="3:28"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</row>
    <row r="260" spans="3:28"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</row>
    <row r="261" spans="3:28"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</row>
    <row r="262" spans="3:28"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</row>
    <row r="263" spans="3:28"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</row>
    <row r="264" spans="3:28"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</row>
    <row r="265" spans="3:28"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</row>
    <row r="266" spans="3:28"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</row>
    <row r="267" spans="3:28"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</row>
    <row r="268" spans="3:28"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</row>
    <row r="269" spans="3:28"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</row>
    <row r="270" spans="3:28"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</row>
    <row r="271" spans="3:28"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</row>
    <row r="272" spans="3:28"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3:28"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</row>
    <row r="274" spans="3:28"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</row>
    <row r="275" spans="3:28"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</row>
    <row r="276" spans="3:28"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</row>
    <row r="277" spans="3:28"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</row>
    <row r="278" spans="3:28"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</row>
    <row r="279" spans="3:28"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</row>
    <row r="280" spans="3:28"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</row>
    <row r="281" spans="3:28"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</row>
    <row r="282" spans="3:28"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</row>
    <row r="283" spans="3:28"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</row>
    <row r="284" spans="3:28"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</row>
    <row r="285" spans="3:28"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</row>
    <row r="286" spans="3:28"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</row>
    <row r="287" spans="3:28"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</row>
    <row r="288" spans="3:28"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</row>
    <row r="289" spans="3:28"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</row>
    <row r="290" spans="3:28"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</row>
    <row r="291" spans="3:28"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</row>
    <row r="292" spans="3:28"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</row>
    <row r="293" spans="3:28"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</row>
    <row r="294" spans="3:28"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</row>
    <row r="295" spans="3:28"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3:28"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</row>
    <row r="297" spans="3:28"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</row>
    <row r="298" spans="3:28"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</row>
    <row r="299" spans="3:28"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</row>
    <row r="300" spans="3:28"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</row>
    <row r="301" spans="3:28"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3:28"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</row>
    <row r="303" spans="3:28"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3:28"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</row>
    <row r="305" spans="3:28"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</row>
    <row r="306" spans="3:28"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3:28"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</row>
    <row r="308" spans="3:28"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</row>
    <row r="309" spans="3:28"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3:28"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</row>
    <row r="311" spans="3:28"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</row>
    <row r="312" spans="3:28"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</row>
    <row r="313" spans="3:28"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</row>
    <row r="314" spans="3:28"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</row>
    <row r="315" spans="3:28"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</row>
    <row r="316" spans="3:28"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</row>
    <row r="317" spans="3:28"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</row>
    <row r="318" spans="3:28"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</row>
    <row r="319" spans="3:28"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</row>
    <row r="320" spans="3:28"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</row>
    <row r="321" spans="3:28"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</row>
    <row r="322" spans="3:28"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</row>
    <row r="323" spans="3:28"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</row>
    <row r="324" spans="3:28"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</row>
    <row r="325" spans="3:28"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</row>
    <row r="326" spans="3:28"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</row>
    <row r="327" spans="3:28"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</row>
    <row r="328" spans="3:28"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</row>
    <row r="329" spans="3:28"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</row>
    <row r="330" spans="3:28"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</row>
    <row r="331" spans="3:28"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</row>
    <row r="332" spans="3:28"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</row>
    <row r="333" spans="3:28"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</row>
    <row r="334" spans="3:28"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</row>
    <row r="335" spans="3:28"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</row>
    <row r="336" spans="3:28"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</row>
    <row r="337" spans="3:28"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</row>
    <row r="338" spans="3:28"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</row>
    <row r="339" spans="3:28"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</row>
    <row r="340" spans="3:28"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</row>
    <row r="341" spans="3:28"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</row>
    <row r="342" spans="3:28"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</row>
    <row r="343" spans="3:28"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</row>
    <row r="344" spans="3:28"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</row>
    <row r="345" spans="3:28"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</row>
    <row r="346" spans="3:28"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</row>
    <row r="347" spans="3:28"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</row>
    <row r="348" spans="3:28"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</row>
    <row r="349" spans="3:28"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</row>
    <row r="350" spans="3:28"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</row>
    <row r="351" spans="3:28"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</row>
    <row r="352" spans="3:28"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</row>
    <row r="353" spans="3:28"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</row>
    <row r="354" spans="3:28"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</row>
    <row r="355" spans="3:28"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</row>
    <row r="356" spans="3:28"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</row>
    <row r="357" spans="3:28"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</row>
    <row r="358" spans="3:28"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</row>
    <row r="359" spans="3:28"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</row>
    <row r="360" spans="3:28"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</row>
    <row r="361" spans="3:28"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</row>
    <row r="362" spans="3:28"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</row>
    <row r="363" spans="3:28"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</row>
    <row r="364" spans="3:28"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</row>
    <row r="365" spans="3:28"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</row>
    <row r="366" spans="3:28"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</row>
    <row r="367" spans="3:28"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</row>
    <row r="368" spans="3:28"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</row>
    <row r="369" spans="3:28"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</row>
    <row r="370" spans="3:28"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</row>
    <row r="371" spans="3:28"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</row>
    <row r="372" spans="3:28"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</row>
    <row r="373" spans="3:28"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</row>
    <row r="374" spans="3:28"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</row>
    <row r="375" spans="3:28"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</row>
    <row r="376" spans="3:28"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</row>
    <row r="377" spans="3:28"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</row>
    <row r="378" spans="3:28"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</row>
    <row r="379" spans="3:28"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</row>
    <row r="380" spans="3:28"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</row>
    <row r="381" spans="3:28"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</row>
    <row r="382" spans="3:28"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</row>
    <row r="383" spans="3:28"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</row>
    <row r="384" spans="3:28"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</row>
    <row r="385" spans="3:28"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</row>
    <row r="386" spans="3:28"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</row>
    <row r="387" spans="3:28"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</row>
    <row r="388" spans="3:28"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</row>
    <row r="389" spans="3:28"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</row>
    <row r="390" spans="3:28"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</row>
    <row r="391" spans="3:28"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</row>
    <row r="392" spans="3:28"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</row>
    <row r="393" spans="3:28"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</row>
    <row r="394" spans="3:28"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</row>
    <row r="395" spans="3:28"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</row>
    <row r="396" spans="3:28"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</row>
    <row r="397" spans="3:28"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</row>
    <row r="398" spans="3:28"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</row>
    <row r="399" spans="3:28"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</row>
    <row r="400" spans="3:28"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</row>
    <row r="401" spans="3:28"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</row>
    <row r="402" spans="3:28"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</row>
    <row r="403" spans="3:28"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</row>
    <row r="404" spans="3:28"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</row>
    <row r="405" spans="3:28"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</row>
    <row r="406" spans="3:28"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</row>
    <row r="407" spans="3:28"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</row>
    <row r="408" spans="3:28"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</row>
    <row r="409" spans="3:28"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</row>
    <row r="410" spans="3:28"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</row>
    <row r="411" spans="3:28"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</row>
    <row r="412" spans="3:28"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</row>
    <row r="413" spans="3:28"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</row>
    <row r="414" spans="3:28"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</row>
    <row r="415" spans="3:28"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</row>
    <row r="416" spans="3:28"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</row>
    <row r="417" spans="3:28"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</row>
    <row r="418" spans="3:28"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</row>
    <row r="419" spans="3:28"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</row>
    <row r="420" spans="3:28"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</row>
  </sheetData>
  <mergeCells count="16">
    <mergeCell ref="A1:N1"/>
    <mergeCell ref="T34:W34"/>
    <mergeCell ref="X34:AA34"/>
    <mergeCell ref="AB34:AB35"/>
    <mergeCell ref="D34:G34"/>
    <mergeCell ref="H34:K34"/>
    <mergeCell ref="L34:O34"/>
    <mergeCell ref="P34:S34"/>
    <mergeCell ref="V1:AB1"/>
    <mergeCell ref="D4:G4"/>
    <mergeCell ref="H4:K4"/>
    <mergeCell ref="L4:O4"/>
    <mergeCell ref="AB4:AB5"/>
    <mergeCell ref="P4:S4"/>
    <mergeCell ref="T4:W4"/>
    <mergeCell ref="X4:AA4"/>
  </mergeCells>
  <phoneticPr fontId="0" type="noConversion"/>
  <pageMargins left="0.28999999999999998" right="0.27" top="0.38" bottom="0.21" header="0.18" footer="0.16"/>
  <pageSetup paperSize="9" scale="78" fitToHeight="2" orientation="landscape" horizontalDpi="4294967295" verticalDpi="0" r:id="rId1"/>
  <headerFooter alignWithMargins="0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4" sqref="E4"/>
    </sheetView>
  </sheetViews>
  <sheetFormatPr defaultRowHeight="12.75"/>
  <cols>
    <col min="1" max="2" width="18" customWidth="1"/>
    <col min="3" max="3" width="11.7109375" customWidth="1"/>
    <col min="4" max="4" width="13.5703125" customWidth="1"/>
    <col min="5" max="5" width="13" customWidth="1"/>
  </cols>
  <sheetData>
    <row r="1" spans="1:5" ht="13.5" thickBot="1"/>
    <row r="2" spans="1:5" ht="18" customHeight="1" thickBot="1">
      <c r="A2" s="97" t="s">
        <v>38</v>
      </c>
      <c r="B2" s="91"/>
      <c r="C2" s="91"/>
      <c r="D2" s="98"/>
      <c r="E2" s="34" t="s">
        <v>1</v>
      </c>
    </row>
    <row r="3" spans="1:5" ht="18" customHeight="1" thickBot="1">
      <c r="A3" s="35" t="s">
        <v>39</v>
      </c>
      <c r="B3" s="26" t="s">
        <v>40</v>
      </c>
      <c r="C3" s="26" t="s">
        <v>41</v>
      </c>
      <c r="D3" s="26" t="s">
        <v>42</v>
      </c>
      <c r="E3" s="34"/>
    </row>
    <row r="4" spans="1:5" ht="18" customHeight="1" thickBot="1">
      <c r="A4" s="46">
        <f>standardy!D58+standardy!H58+standardy!L58+standardy!P58+standardy!T58+standardy!X58</f>
        <v>582</v>
      </c>
      <c r="B4" s="45">
        <f>standardy!E58+standardy!I58+standardy!M58+standardy!Q58+standardy!U58+standardy!Y58</f>
        <v>501</v>
      </c>
      <c r="C4" s="45">
        <f>standardy!F58+standardy!J58+standardy!N58+standardy!R58+standardy!V58+standardy!Z58</f>
        <v>66</v>
      </c>
      <c r="D4" s="42">
        <f>standardy!$C$57</f>
        <v>27</v>
      </c>
      <c r="E4" s="43">
        <f>SUM(A4:D4)</f>
        <v>1176</v>
      </c>
    </row>
    <row r="5" spans="1:5" ht="18" customHeight="1" thickBot="1">
      <c r="A5" s="36"/>
      <c r="B5" s="33"/>
      <c r="C5" s="33"/>
      <c r="D5" s="33"/>
      <c r="E5" s="37"/>
    </row>
    <row r="6" spans="1:5" ht="18" customHeight="1" thickBot="1">
      <c r="A6" s="97" t="s">
        <v>43</v>
      </c>
      <c r="B6" s="91"/>
      <c r="C6" s="91"/>
      <c r="D6" s="98"/>
      <c r="E6" s="34" t="s">
        <v>1</v>
      </c>
    </row>
    <row r="7" spans="1:5" ht="18" customHeight="1" thickBot="1">
      <c r="A7" s="35" t="s">
        <v>39</v>
      </c>
      <c r="B7" s="26" t="s">
        <v>40</v>
      </c>
      <c r="C7" s="26" t="s">
        <v>41</v>
      </c>
      <c r="D7" s="26" t="s">
        <v>42</v>
      </c>
      <c r="E7" s="34"/>
    </row>
    <row r="8" spans="1:5" ht="18" customHeight="1" thickBot="1">
      <c r="A8" s="47">
        <f>A4/$E$4</f>
        <v>0.49489795918367346</v>
      </c>
      <c r="B8" s="48">
        <f>B4/$E$4</f>
        <v>0.42602040816326531</v>
      </c>
      <c r="C8" s="48">
        <f>C4/$E$4</f>
        <v>5.6122448979591837E-2</v>
      </c>
      <c r="D8" s="49">
        <f>D4/$E$4</f>
        <v>2.2959183673469389E-2</v>
      </c>
      <c r="E8" s="44">
        <f>E4/$E$4</f>
        <v>1</v>
      </c>
    </row>
  </sheetData>
  <mergeCells count="2">
    <mergeCell ref="A2:D2"/>
    <mergeCell ref="A6:D6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D5" sqref="D5"/>
    </sheetView>
  </sheetViews>
  <sheetFormatPr defaultRowHeight="12.75"/>
  <cols>
    <col min="1" max="1" width="29.7109375" customWidth="1"/>
    <col min="2" max="2" width="8.85546875" bestFit="1" customWidth="1"/>
    <col min="3" max="3" width="10.42578125" bestFit="1" customWidth="1"/>
    <col min="4" max="4" width="6.5703125" bestFit="1" customWidth="1"/>
    <col min="5" max="9" width="5.7109375" customWidth="1"/>
  </cols>
  <sheetData>
    <row r="1" spans="1:9" ht="25.5" customHeight="1">
      <c r="A1" s="90" t="s">
        <v>56</v>
      </c>
      <c r="B1" s="90"/>
      <c r="C1" s="90"/>
      <c r="D1" s="90"/>
      <c r="E1" s="90"/>
      <c r="F1" s="90"/>
      <c r="G1" s="90"/>
      <c r="H1" s="90"/>
      <c r="I1" s="90"/>
    </row>
    <row r="2" spans="1:9" ht="13.5" thickBot="1"/>
    <row r="3" spans="1:9" ht="13.5" thickBot="1">
      <c r="A3" s="2"/>
      <c r="B3" s="3"/>
      <c r="C3" s="4"/>
      <c r="D3" s="3"/>
      <c r="E3" s="3"/>
      <c r="F3" s="5" t="s">
        <v>10</v>
      </c>
      <c r="G3" s="3"/>
      <c r="H3" s="3"/>
      <c r="I3" s="6"/>
    </row>
    <row r="4" spans="1:9" ht="15" customHeight="1">
      <c r="A4" s="72" t="s">
        <v>0</v>
      </c>
      <c r="B4" s="73" t="s">
        <v>2</v>
      </c>
      <c r="C4" s="74" t="s">
        <v>3</v>
      </c>
      <c r="D4" s="75" t="s">
        <v>4</v>
      </c>
      <c r="E4" s="73" t="s">
        <v>5</v>
      </c>
      <c r="F4" s="73" t="s">
        <v>6</v>
      </c>
      <c r="G4" s="73" t="s">
        <v>7</v>
      </c>
      <c r="H4" s="73" t="s">
        <v>8</v>
      </c>
      <c r="I4" s="73" t="s">
        <v>9</v>
      </c>
    </row>
    <row r="5" spans="1:9" ht="15" customHeight="1">
      <c r="A5" s="78" t="s">
        <v>25</v>
      </c>
      <c r="B5" s="70">
        <v>270</v>
      </c>
      <c r="C5" s="70">
        <f>standardy!C6</f>
        <v>153</v>
      </c>
      <c r="D5" s="71">
        <f>standardy!D6+standardy!E6+standardy!F6</f>
        <v>72</v>
      </c>
      <c r="E5" s="71">
        <f>standardy!H6+standardy!I6+standardy!J6</f>
        <v>45</v>
      </c>
      <c r="F5" s="71">
        <f>standardy!L6+standardy!M6+standardy!N6</f>
        <v>18</v>
      </c>
      <c r="G5" s="71">
        <v>0</v>
      </c>
      <c r="H5" s="71">
        <v>0</v>
      </c>
      <c r="I5" s="71">
        <v>0</v>
      </c>
    </row>
    <row r="6" spans="1:9" ht="15" customHeight="1">
      <c r="A6" s="78" t="s">
        <v>26</v>
      </c>
      <c r="B6" s="70">
        <v>300</v>
      </c>
      <c r="C6" s="70">
        <f>standardy!C14</f>
        <v>405</v>
      </c>
      <c r="D6" s="71">
        <f>standardy!D14+standardy!E14+standardy!F14</f>
        <v>84</v>
      </c>
      <c r="E6" s="71">
        <f>standardy!H14+standardy!I14+standardy!J14</f>
        <v>114</v>
      </c>
      <c r="F6" s="71">
        <f>standardy!L14+standardy!M14+standardy!N14</f>
        <v>107</v>
      </c>
      <c r="G6" s="71">
        <f>standardy!P14+standardy!Q14+standardy!R14</f>
        <v>70</v>
      </c>
      <c r="H6" s="71">
        <f>+standardy!T14+standardy!U14+standardy!V14</f>
        <v>30</v>
      </c>
      <c r="I6" s="71">
        <v>0</v>
      </c>
    </row>
    <row r="7" spans="1:9" ht="15" customHeight="1">
      <c r="A7" s="78" t="s">
        <v>27</v>
      </c>
      <c r="B7" s="70">
        <v>300</v>
      </c>
      <c r="C7" s="70">
        <f>standardy!C25</f>
        <v>204</v>
      </c>
      <c r="D7" s="71">
        <f>standardy!D25</f>
        <v>30</v>
      </c>
      <c r="E7" s="71">
        <f>standardy!H25</f>
        <v>48</v>
      </c>
      <c r="F7" s="71">
        <f>standardy!L25</f>
        <v>18</v>
      </c>
      <c r="G7" s="71">
        <f>standardy!P25+standardy!Q25</f>
        <v>36</v>
      </c>
      <c r="H7" s="71">
        <f>standardy!T25+standardy!U25</f>
        <v>72</v>
      </c>
      <c r="I7" s="71">
        <v>0</v>
      </c>
    </row>
    <row r="8" spans="1:9" ht="15" customHeight="1">
      <c r="A8" s="78" t="s">
        <v>58</v>
      </c>
      <c r="B8" s="70"/>
      <c r="C8" s="70">
        <f>standardy!C36</f>
        <v>387</v>
      </c>
      <c r="D8" s="71">
        <v>0</v>
      </c>
      <c r="E8" s="71">
        <f>standardy!H36+standardy!I36</f>
        <v>0</v>
      </c>
      <c r="F8" s="71">
        <f>standardy!L36+standardy!M36</f>
        <v>36</v>
      </c>
      <c r="G8" s="71">
        <f>standardy!P36+standardy!Q36+standardy!R36</f>
        <v>99</v>
      </c>
      <c r="H8" s="71">
        <f>standardy!T36+standardy!U36+standardy!V36</f>
        <v>99</v>
      </c>
      <c r="I8" s="71">
        <f>standardy!X36+standardy!Y36+standardy!Z36</f>
        <v>153</v>
      </c>
    </row>
    <row r="9" spans="1:9" ht="15" customHeight="1">
      <c r="A9" s="78" t="s">
        <v>34</v>
      </c>
      <c r="B9" s="70"/>
      <c r="C9" s="70">
        <f>standardy!C57</f>
        <v>27</v>
      </c>
      <c r="D9" s="71"/>
      <c r="E9" s="71"/>
      <c r="F9" s="71"/>
      <c r="G9" s="71">
        <f>standardy!Q57</f>
        <v>9</v>
      </c>
      <c r="H9" s="71">
        <f>standardy!U57</f>
        <v>9</v>
      </c>
      <c r="I9" s="71">
        <f>standardy!Y57</f>
        <v>9</v>
      </c>
    </row>
    <row r="10" spans="1:9" ht="22.5" customHeight="1" thickBot="1">
      <c r="A10" s="76" t="s">
        <v>1</v>
      </c>
      <c r="B10" s="77">
        <f>SUM(B5:B8)</f>
        <v>870</v>
      </c>
      <c r="C10" s="69">
        <f t="shared" ref="C10:I10" si="0">SUM(C5:C9)</f>
        <v>1176</v>
      </c>
      <c r="D10" s="69">
        <f t="shared" si="0"/>
        <v>186</v>
      </c>
      <c r="E10" s="69">
        <f t="shared" si="0"/>
        <v>207</v>
      </c>
      <c r="F10" s="69">
        <f t="shared" si="0"/>
        <v>179</v>
      </c>
      <c r="G10" s="69">
        <f t="shared" si="0"/>
        <v>214</v>
      </c>
      <c r="H10" s="69">
        <f t="shared" si="0"/>
        <v>210</v>
      </c>
      <c r="I10" s="69">
        <f t="shared" si="0"/>
        <v>162</v>
      </c>
    </row>
  </sheetData>
  <mergeCells count="1">
    <mergeCell ref="A1:I1"/>
  </mergeCells>
  <phoneticPr fontId="0" type="noConversion"/>
  <pageMargins left="0.26" right="0.27" top="0.38" bottom="0.39" header="0.18" footer="0.23"/>
  <pageSetup paperSize="9"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standardy</vt:lpstr>
      <vt:lpstr>%</vt:lpstr>
      <vt:lpstr>Razem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Dziubek</dc:creator>
  <cp:lastModifiedBy>PWSZ - Rektorat</cp:lastModifiedBy>
  <cp:lastPrinted>2012-02-22T11:58:37Z</cp:lastPrinted>
  <dcterms:created xsi:type="dcterms:W3CDTF">2008-04-21T20:02:47Z</dcterms:created>
  <dcterms:modified xsi:type="dcterms:W3CDTF">2012-02-28T12:19:06Z</dcterms:modified>
</cp:coreProperties>
</file>